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111" i="3"/>
  <c r="D111"/>
  <c r="E74"/>
  <c r="D74"/>
  <c r="E140"/>
  <c r="D140"/>
  <c r="E155"/>
  <c r="E153"/>
  <c r="E151"/>
  <c r="D155"/>
  <c r="D153"/>
  <c r="D151"/>
  <c r="E142"/>
  <c r="D142"/>
  <c r="E100"/>
  <c r="D100"/>
  <c r="E46"/>
  <c r="D46"/>
  <c r="E33"/>
  <c r="D33"/>
  <c r="D150" l="1"/>
  <c r="D149" s="1"/>
  <c r="E150"/>
  <c r="E149" s="1"/>
  <c r="E229" l="1"/>
  <c r="E228" s="1"/>
  <c r="E232"/>
  <c r="E231" s="1"/>
  <c r="E235"/>
  <c r="E234" s="1"/>
  <c r="E238"/>
  <c r="E237" s="1"/>
  <c r="E241"/>
  <c r="E240" s="1"/>
  <c r="E244"/>
  <c r="E243" s="1"/>
  <c r="E212"/>
  <c r="E222"/>
  <c r="E223"/>
  <c r="E225"/>
  <c r="E226"/>
  <c r="E197"/>
  <c r="E196" s="1"/>
  <c r="E200"/>
  <c r="E199" s="1"/>
  <c r="E203"/>
  <c r="E205"/>
  <c r="E207"/>
  <c r="E210"/>
  <c r="E209" s="1"/>
  <c r="E215"/>
  <c r="E214" s="1"/>
  <c r="E218"/>
  <c r="E220"/>
  <c r="E141"/>
  <c r="E144"/>
  <c r="E143" s="1"/>
  <c r="E147"/>
  <c r="E146" s="1"/>
  <c r="E159"/>
  <c r="E161"/>
  <c r="E164"/>
  <c r="E163" s="1"/>
  <c r="E168"/>
  <c r="E167" s="1"/>
  <c r="E166" s="1"/>
  <c r="E173"/>
  <c r="E172" s="1"/>
  <c r="E176"/>
  <c r="E175" s="1"/>
  <c r="E179"/>
  <c r="E178" s="1"/>
  <c r="E182"/>
  <c r="E184"/>
  <c r="E187"/>
  <c r="E186" s="1"/>
  <c r="E191"/>
  <c r="E193"/>
  <c r="E16"/>
  <c r="E15" s="1"/>
  <c r="E14" s="1"/>
  <c r="E20"/>
  <c r="E19" s="1"/>
  <c r="E18" s="1"/>
  <c r="E24"/>
  <c r="E23" s="1"/>
  <c r="E22" s="1"/>
  <c r="E28"/>
  <c r="E27" s="1"/>
  <c r="E26" s="1"/>
  <c r="E32"/>
  <c r="E34"/>
  <c r="E36"/>
  <c r="E41"/>
  <c r="E40" s="1"/>
  <c r="E39" s="1"/>
  <c r="E38" s="1"/>
  <c r="E45"/>
  <c r="E44" s="1"/>
  <c r="E48"/>
  <c r="E47" s="1"/>
  <c r="E51"/>
  <c r="E50" s="1"/>
  <c r="E56"/>
  <c r="E55" s="1"/>
  <c r="E59"/>
  <c r="E58" s="1"/>
  <c r="E62"/>
  <c r="E64"/>
  <c r="E67"/>
  <c r="E69"/>
  <c r="E73"/>
  <c r="E72" s="1"/>
  <c r="E76"/>
  <c r="E75" s="1"/>
  <c r="E79"/>
  <c r="E78" s="1"/>
  <c r="E82"/>
  <c r="E81" s="1"/>
  <c r="E86"/>
  <c r="E85" s="1"/>
  <c r="E89"/>
  <c r="E88" s="1"/>
  <c r="E92"/>
  <c r="E91" s="1"/>
  <c r="E95"/>
  <c r="E94" s="1"/>
  <c r="E99"/>
  <c r="E98" s="1"/>
  <c r="E102"/>
  <c r="E104"/>
  <c r="E106"/>
  <c r="E110"/>
  <c r="E109" s="1"/>
  <c r="E113"/>
  <c r="E112" s="1"/>
  <c r="E119"/>
  <c r="E118" s="1"/>
  <c r="E117" s="1"/>
  <c r="E116" s="1"/>
  <c r="E124"/>
  <c r="E123" s="1"/>
  <c r="E127"/>
  <c r="E126" s="1"/>
  <c r="E131"/>
  <c r="E130" s="1"/>
  <c r="E129" s="1"/>
  <c r="E136"/>
  <c r="E135" s="1"/>
  <c r="E134" s="1"/>
  <c r="E133" s="1"/>
  <c r="D200"/>
  <c r="D199" s="1"/>
  <c r="E122" l="1"/>
  <c r="E181"/>
  <c r="E66"/>
  <c r="E108"/>
  <c r="E190"/>
  <c r="E189" s="1"/>
  <c r="E101"/>
  <c r="E97" s="1"/>
  <c r="E61"/>
  <c r="E54" s="1"/>
  <c r="E158"/>
  <c r="E157" s="1"/>
  <c r="E31"/>
  <c r="E30" s="1"/>
  <c r="E13"/>
  <c r="E202"/>
  <c r="E139"/>
  <c r="E138" s="1"/>
  <c r="E217"/>
  <c r="E43"/>
  <c r="E171"/>
  <c r="E170" s="1"/>
  <c r="E84"/>
  <c r="E71"/>
  <c r="E121"/>
  <c r="D28"/>
  <c r="D27" s="1"/>
  <c r="D26" s="1"/>
  <c r="E195" l="1"/>
  <c r="E12"/>
  <c r="E115"/>
  <c r="E53"/>
  <c r="D113"/>
  <c r="D112" s="1"/>
  <c r="D110"/>
  <c r="D109" s="1"/>
  <c r="D141"/>
  <c r="D144"/>
  <c r="D143" s="1"/>
  <c r="D147"/>
  <c r="D146" s="1"/>
  <c r="E246" l="1"/>
  <c r="D108"/>
  <c r="D139"/>
  <c r="D138" s="1"/>
  <c r="D99" l="1"/>
  <c r="D164"/>
  <c r="D163" s="1"/>
  <c r="D32"/>
  <c r="D210"/>
  <c r="D45"/>
  <c r="D44" s="1"/>
  <c r="D203"/>
  <c r="D191"/>
  <c r="D193"/>
  <c r="D190" l="1"/>
  <c r="D189" s="1"/>
  <c r="D62" l="1"/>
  <c r="D82"/>
  <c r="D81" s="1"/>
  <c r="D95"/>
  <c r="D94" s="1"/>
  <c r="D92"/>
  <c r="D91" s="1"/>
  <c r="D79"/>
  <c r="D78" s="1"/>
  <c r="D73"/>
  <c r="D72" s="1"/>
  <c r="D76"/>
  <c r="D218"/>
  <c r="D220"/>
  <c r="D215"/>
  <c r="D214" s="1"/>
  <c r="D51"/>
  <c r="D226" l="1"/>
  <c r="D225" s="1"/>
  <c r="D102" l="1"/>
  <c r="D106"/>
  <c r="D104"/>
  <c r="D98"/>
  <c r="D86"/>
  <c r="D85" s="1"/>
  <c r="D159"/>
  <c r="D161"/>
  <c r="D36"/>
  <c r="D34"/>
  <c r="D20"/>
  <c r="D19" s="1"/>
  <c r="D18" s="1"/>
  <c r="D16"/>
  <c r="D15" s="1"/>
  <c r="D14" s="1"/>
  <c r="D48"/>
  <c r="D207"/>
  <c r="D205"/>
  <c r="D197"/>
  <c r="D182"/>
  <c r="D202" l="1"/>
  <c r="D101"/>
  <c r="D97" s="1"/>
  <c r="D31"/>
  <c r="D30" s="1"/>
  <c r="D158"/>
  <c r="D157" s="1"/>
  <c r="D13"/>
  <c r="D131"/>
  <c r="D130" s="1"/>
  <c r="D41"/>
  <c r="D40" s="1"/>
  <c r="D39" s="1"/>
  <c r="D38" s="1"/>
  <c r="D47"/>
  <c r="D50"/>
  <c r="D75"/>
  <c r="D71" s="1"/>
  <c r="D69"/>
  <c r="D173"/>
  <c r="D172" s="1"/>
  <c r="D176"/>
  <c r="D175" s="1"/>
  <c r="D212"/>
  <c r="D209" s="1"/>
  <c r="D241"/>
  <c r="D240" s="1"/>
  <c r="D184"/>
  <c r="D181" s="1"/>
  <c r="D238"/>
  <c r="D237" s="1"/>
  <c r="D64"/>
  <c r="D61" s="1"/>
  <c r="D89"/>
  <c r="D88" s="1"/>
  <c r="D84" s="1"/>
  <c r="D196"/>
  <c r="D244"/>
  <c r="D243" s="1"/>
  <c r="D136"/>
  <c r="D135" s="1"/>
  <c r="D134" s="1"/>
  <c r="D133" s="1"/>
  <c r="D59"/>
  <c r="D58" s="1"/>
  <c r="D229"/>
  <c r="D228" s="1"/>
  <c r="D24"/>
  <c r="D23" s="1"/>
  <c r="D22" s="1"/>
  <c r="D232"/>
  <c r="D231" s="1"/>
  <c r="D67"/>
  <c r="D179"/>
  <c r="D178" s="1"/>
  <c r="D187"/>
  <c r="D186" s="1"/>
  <c r="D56"/>
  <c r="D55" s="1"/>
  <c r="D223"/>
  <c r="D222" s="1"/>
  <c r="D235"/>
  <c r="D234" s="1"/>
  <c r="D168"/>
  <c r="D167" s="1"/>
  <c r="D166" s="1"/>
  <c r="D119"/>
  <c r="D118" s="1"/>
  <c r="D124"/>
  <c r="D123" s="1"/>
  <c r="D127"/>
  <c r="D126" s="1"/>
  <c r="D122" l="1"/>
  <c r="D12"/>
  <c r="D171"/>
  <c r="D170" s="1"/>
  <c r="D129"/>
  <c r="D117"/>
  <c r="D116" s="1"/>
  <c r="D217"/>
  <c r="D195" s="1"/>
  <c r="D66"/>
  <c r="D54" s="1"/>
  <c r="D53" s="1"/>
  <c r="D43"/>
  <c r="D121" l="1"/>
  <c r="D115" s="1"/>
  <c r="D246" s="1"/>
</calcChain>
</file>

<file path=xl/sharedStrings.xml><?xml version="1.0" encoding="utf-8"?>
<sst xmlns="http://schemas.openxmlformats.org/spreadsheetml/2006/main" count="481" uniqueCount="209">
  <si>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</si>
  <si>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</si>
  <si>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</si>
  <si>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</si>
  <si>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</si>
  <si>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</si>
  <si>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</si>
  <si>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</si>
  <si>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</si>
  <si>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</si>
  <si>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</si>
  <si>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</si>
  <si>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</si>
  <si>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</si>
  <si>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</si>
  <si>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</si>
  <si>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</si>
  <si>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</si>
  <si>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</si>
  <si>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</si>
  <si>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</si>
  <si>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</si>
  <si>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</si>
  <si>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</si>
  <si>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</si>
  <si>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</si>
  <si>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</si>
  <si>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</si>
  <si>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</si>
  <si>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</si>
  <si>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</si>
  <si>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</si>
  <si>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</si>
  <si>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</si>
  <si>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</si>
  <si>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</si>
  <si>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</si>
  <si>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</si>
  <si>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</si>
  <si>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</si>
  <si>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</si>
  <si>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</si>
  <si>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</si>
  <si>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</si>
  <si>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</si>
  <si>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</si>
  <si>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</si>
  <si>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№_______ от  "_____"_________ 2016 года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</si>
  <si>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</si>
  <si>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</si>
  <si>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</si>
  <si>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</si>
  <si>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</si>
  <si>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</si>
  <si>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</si>
  <si>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</si>
  <si>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</si>
  <si>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</si>
  <si>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</si>
  <si>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</si>
  <si>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</si>
  <si>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</si>
  <si>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</si>
  <si>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</si>
  <si>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</si>
  <si>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</si>
  <si>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</si>
  <si>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88 0 00 00400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</si>
  <si>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</si>
  <si>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</si>
  <si>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</si>
  <si>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</si>
  <si>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.03 0 00 00400</t>
  </si>
  <si>
    <t>.03 0 00 00800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</si>
  <si>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</si>
  <si>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</si>
  <si>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</si>
  <si>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</si>
  <si>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</si>
  <si>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.06 4 01 00400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</si>
  <si>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</si>
  <si>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</si>
  <si>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</si>
  <si>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</si>
  <si>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</si>
  <si>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</si>
  <si>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</si>
  <si>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>.01 1 01 00902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</si>
  <si>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</si>
  <si>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</si>
  <si>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.01 1 02 00300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</si>
  <si>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</si>
  <si>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88 0 00 00705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</si>
  <si>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</si>
  <si>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</si>
  <si>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</si>
  <si>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.01 2 00 00315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</si>
  <si>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</si>
  <si>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</si>
  <si>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</si>
  <si>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</si>
  <si>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</si>
  <si>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</si>
  <si>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</si>
  <si>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</si>
  <si>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</si>
  <si>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</si>
  <si>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</si>
  <si>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</si>
  <si>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</si>
  <si>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</si>
  <si>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00400</t>
  </si>
  <si>
    <t>.04 4 00 00452</t>
  </si>
  <si>
    <t>Доплаты к пенсиям муниципальных служащих</t>
  </si>
  <si>
    <t>88 0 00 00491</t>
  </si>
  <si>
    <t>88 0 00 00586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</si>
  <si>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</si>
  <si>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</si>
  <si>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</si>
  <si>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</si>
  <si>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</si>
  <si>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</si>
  <si>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</si>
  <si>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</si>
  <si>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</si>
  <si>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</si>
  <si>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</si>
  <si>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</si>
  <si>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</si>
  <si>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</si>
  <si>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</si>
  <si>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</si>
  <si>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</si>
  <si>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</si>
  <si>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</si>
  <si>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.06 2 01 00010</t>
  </si>
  <si>
    <t>Основное мероприятие  «Поддержка мер по обеспечению сбалансированности местных бюджетов»</t>
  </si>
  <si>
    <t>.06 2 02 00000</t>
  </si>
  <si>
    <t>.06 2 02 00020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</si>
  <si>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</si>
  <si>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</si>
  <si>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</si>
  <si>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</si>
  <si>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.06 3 01 00060</t>
  </si>
  <si>
    <t>88 0 00 00200</t>
  </si>
  <si>
    <t>88 0 00 00301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</si>
  <si>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</si>
  <si>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</si>
  <si>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</si>
  <si>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</si>
  <si>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</si>
  <si>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</si>
  <si>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</si>
  <si>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</si>
  <si>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</si>
  <si>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</si>
  <si>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</si>
  <si>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</si>
  <si>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</si>
  <si>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</si>
  <si>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</si>
  <si>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</si>
  <si>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</si>
  <si>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</si>
  <si>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</si>
  <si>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</si>
  <si>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</si>
  <si>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</si>
  <si>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</si>
  <si>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</si>
  <si>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</si>
  <si>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</si>
  <si>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</si>
  <si>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</si>
  <si>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</si>
  <si>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</si>
  <si>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</si>
  <si>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</si>
  <si>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</si>
  <si>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</si>
  <si>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</si>
  <si>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</si>
  <si>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</si>
  <si>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</si>
  <si>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.07 0 00 00305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</si>
  <si>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</si>
  <si>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</si>
  <si>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</si>
  <si>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</si>
  <si>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</si>
  <si>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</si>
  <si>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</si>
  <si>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</si>
  <si>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</si>
  <si>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</si>
  <si>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</si>
  <si>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>Программа «Развитие физической культуры и массового спорта  в муниципальном районе «Карымский  район»  на 2017-2020 годы»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</si>
  <si>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</si>
  <si>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</si>
  <si>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</si>
  <si>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.01 3 00 00300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</si>
  <si>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2018-2019 годов </t>
  </si>
  <si>
    <t>2018 год, тыс.рублей</t>
  </si>
  <si>
    <t>2019 год, тыс.рублей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</si>
  <si>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</si>
  <si>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</si>
  <si>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</si>
  <si>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</si>
  <si>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Приложение №11 к решению Совета района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</si>
</sst>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16" fillId="3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left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3" fillId="4" borderId="1" xfId="0" applyFont="1" applyFill="1" applyBorder="1" applyAlignment="1">
      <alignment horizontal="justify"/>
    </xf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4" fillId="3" borderId="4" xfId="0" applyFont="1" applyFill="1" applyBorder="1" applyAlignment="1">
      <alignment horizontal="justify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6"/>
  <sheetViews>
    <sheetView tabSelected="1" zoomScale="75" zoomScaleNormal="75" zoomScaleSheetLayoutView="75" workbookViewId="0">
      <selection activeCell="E112" sqref="E112"/>
    </sheetView>
  </sheetViews>
  <sheetFormatPr defaultRowHeight="12.75"/>
  <cols>
    <col min="1" max="1" width="70" style="6" customWidth="1"/>
    <col min="2" max="2" width="18.5703125" style="43" customWidth="1"/>
    <col min="3" max="3" width="9.85546875" style="7" customWidth="1"/>
    <col min="4" max="4" width="19.28515625" style="8" customWidth="1"/>
    <col min="5" max="5" width="16.140625" style="3" customWidth="1"/>
    <col min="9" max="9" width="9.28515625" bestFit="1" customWidth="1"/>
  </cols>
  <sheetData>
    <row r="1" spans="1:6">
      <c r="C1" s="43" t="s">
        <v>208</v>
      </c>
      <c r="D1" s="7"/>
      <c r="E1" s="8"/>
    </row>
    <row r="2" spans="1:6">
      <c r="C2" s="43" t="s">
        <v>47</v>
      </c>
      <c r="D2" s="7"/>
      <c r="E2" s="8"/>
    </row>
    <row r="5" spans="1:6" ht="80.25" customHeight="1">
      <c r="A5" s="130" t="s">
        <v>201</v>
      </c>
      <c r="B5" s="131"/>
      <c r="C5" s="131"/>
      <c r="D5" s="132"/>
      <c r="E5" s="133"/>
    </row>
    <row r="6" spans="1:6" ht="15.75" customHeight="1">
      <c r="A6" s="135"/>
      <c r="B6" s="135"/>
      <c r="C6" s="135"/>
    </row>
    <row r="7" spans="1:6" ht="14.25" hidden="1" customHeight="1">
      <c r="A7" s="9"/>
      <c r="B7" s="44"/>
      <c r="C7" s="9"/>
    </row>
    <row r="8" spans="1:6" hidden="1"/>
    <row r="9" spans="1:6" ht="30" customHeight="1">
      <c r="A9" s="127" t="s">
        <v>0</v>
      </c>
      <c r="B9" s="128" t="s">
        <v>6</v>
      </c>
      <c r="C9" s="128" t="s">
        <v>7</v>
      </c>
      <c r="D9" s="126" t="s">
        <v>202</v>
      </c>
      <c r="E9" s="134" t="s">
        <v>203</v>
      </c>
    </row>
    <row r="10" spans="1:6" ht="58.5" customHeight="1">
      <c r="A10" s="127"/>
      <c r="B10" s="129"/>
      <c r="C10" s="129"/>
      <c r="D10" s="126"/>
      <c r="E10" s="134"/>
    </row>
    <row r="11" spans="1:6">
      <c r="A11" s="10">
        <v>1</v>
      </c>
      <c r="B11" s="11">
        <v>2</v>
      </c>
      <c r="C11" s="11">
        <v>3</v>
      </c>
      <c r="D11" s="12">
        <v>4</v>
      </c>
      <c r="E11" s="118">
        <v>5</v>
      </c>
    </row>
    <row r="12" spans="1:6" ht="66" customHeight="1">
      <c r="A12" s="114" t="s">
        <v>81</v>
      </c>
      <c r="B12" s="92" t="s">
        <v>82</v>
      </c>
      <c r="C12" s="93"/>
      <c r="D12" s="94">
        <f>D13+D22+D30+D26</f>
        <v>13403.4</v>
      </c>
      <c r="E12" s="94">
        <f>E13+E22+E30+E26</f>
        <v>14547.5</v>
      </c>
    </row>
    <row r="13" spans="1:6" ht="31.5" customHeight="1">
      <c r="A13" s="86" t="s">
        <v>83</v>
      </c>
      <c r="B13" s="87" t="s">
        <v>85</v>
      </c>
      <c r="C13" s="88"/>
      <c r="D13" s="89">
        <f>D14+D18</f>
        <v>684</v>
      </c>
      <c r="E13" s="89">
        <f>E14+E18</f>
        <v>689</v>
      </c>
      <c r="F13" s="5"/>
    </row>
    <row r="14" spans="1:6" ht="54" customHeight="1">
      <c r="A14" s="55" t="s">
        <v>84</v>
      </c>
      <c r="B14" s="49" t="s">
        <v>86</v>
      </c>
      <c r="C14" s="39"/>
      <c r="D14" s="35">
        <f t="shared" ref="D14:E16" si="0">D15</f>
        <v>100</v>
      </c>
      <c r="E14" s="35">
        <f t="shared" si="0"/>
        <v>100</v>
      </c>
      <c r="F14" s="5"/>
    </row>
    <row r="15" spans="1:6" ht="25.5">
      <c r="A15" s="25" t="s">
        <v>30</v>
      </c>
      <c r="B15" s="48" t="s">
        <v>87</v>
      </c>
      <c r="C15" s="22"/>
      <c r="D15" s="19">
        <f t="shared" si="0"/>
        <v>100</v>
      </c>
      <c r="E15" s="19">
        <f t="shared" si="0"/>
        <v>100</v>
      </c>
    </row>
    <row r="16" spans="1:6" ht="35.25" customHeight="1">
      <c r="A16" s="67" t="s">
        <v>68</v>
      </c>
      <c r="B16" s="48" t="s">
        <v>87</v>
      </c>
      <c r="C16" s="22">
        <v>200</v>
      </c>
      <c r="D16" s="19">
        <f t="shared" si="0"/>
        <v>100</v>
      </c>
      <c r="E16" s="19">
        <f t="shared" si="0"/>
        <v>100</v>
      </c>
      <c r="F16" s="5"/>
    </row>
    <row r="17" spans="1:5" ht="31.5" customHeight="1">
      <c r="A17" s="67" t="s">
        <v>69</v>
      </c>
      <c r="B17" s="48" t="s">
        <v>87</v>
      </c>
      <c r="C17" s="22">
        <v>240</v>
      </c>
      <c r="D17" s="19">
        <v>100</v>
      </c>
      <c r="E17" s="19">
        <v>100</v>
      </c>
    </row>
    <row r="18" spans="1:5" ht="33" customHeight="1">
      <c r="A18" s="54" t="s">
        <v>88</v>
      </c>
      <c r="B18" s="49" t="s">
        <v>89</v>
      </c>
      <c r="C18" s="39"/>
      <c r="D18" s="35">
        <f t="shared" ref="D18:E20" si="1">D19</f>
        <v>584</v>
      </c>
      <c r="E18" s="35">
        <f t="shared" si="1"/>
        <v>589</v>
      </c>
    </row>
    <row r="19" spans="1:5" ht="22.5" customHeight="1">
      <c r="A19" s="17" t="s">
        <v>16</v>
      </c>
      <c r="B19" s="48" t="s">
        <v>90</v>
      </c>
      <c r="C19" s="22"/>
      <c r="D19" s="19">
        <f t="shared" si="1"/>
        <v>584</v>
      </c>
      <c r="E19" s="19">
        <f t="shared" si="1"/>
        <v>589</v>
      </c>
    </row>
    <row r="20" spans="1:5" ht="25.5">
      <c r="A20" s="67" t="s">
        <v>68</v>
      </c>
      <c r="B20" s="48" t="s">
        <v>90</v>
      </c>
      <c r="C20" s="22">
        <v>200</v>
      </c>
      <c r="D20" s="19">
        <f t="shared" si="1"/>
        <v>584</v>
      </c>
      <c r="E20" s="19">
        <f t="shared" si="1"/>
        <v>589</v>
      </c>
    </row>
    <row r="21" spans="1:5" ht="34.5" customHeight="1">
      <c r="A21" s="67" t="s">
        <v>69</v>
      </c>
      <c r="B21" s="48" t="s">
        <v>90</v>
      </c>
      <c r="C21" s="22">
        <v>240</v>
      </c>
      <c r="D21" s="19">
        <v>584</v>
      </c>
      <c r="E21" s="19">
        <v>589</v>
      </c>
    </row>
    <row r="22" spans="1:5" ht="74.25" customHeight="1">
      <c r="A22" s="95" t="s">
        <v>94</v>
      </c>
      <c r="B22" s="87" t="s">
        <v>95</v>
      </c>
      <c r="C22" s="90"/>
      <c r="D22" s="89">
        <f t="shared" ref="D22:E24" si="2">D23</f>
        <v>8873</v>
      </c>
      <c r="E22" s="89">
        <f t="shared" si="2"/>
        <v>9960</v>
      </c>
    </row>
    <row r="23" spans="1:5" ht="60">
      <c r="A23" s="55" t="s">
        <v>36</v>
      </c>
      <c r="B23" s="46" t="s">
        <v>96</v>
      </c>
      <c r="C23" s="62"/>
      <c r="D23" s="63">
        <f t="shared" si="2"/>
        <v>8873</v>
      </c>
      <c r="E23" s="63">
        <f t="shared" si="2"/>
        <v>9960</v>
      </c>
    </row>
    <row r="24" spans="1:5" ht="30.75" customHeight="1">
      <c r="A24" s="67" t="s">
        <v>68</v>
      </c>
      <c r="B24" s="42" t="s">
        <v>96</v>
      </c>
      <c r="C24" s="22">
        <v>200</v>
      </c>
      <c r="D24" s="20">
        <f t="shared" si="2"/>
        <v>8873</v>
      </c>
      <c r="E24" s="20">
        <f t="shared" si="2"/>
        <v>9960</v>
      </c>
    </row>
    <row r="25" spans="1:5" ht="29.25" customHeight="1">
      <c r="A25" s="67" t="s">
        <v>69</v>
      </c>
      <c r="B25" s="42" t="s">
        <v>96</v>
      </c>
      <c r="C25" s="22">
        <v>240</v>
      </c>
      <c r="D25" s="20">
        <v>8873</v>
      </c>
      <c r="E25" s="20">
        <v>9960</v>
      </c>
    </row>
    <row r="26" spans="1:5" ht="48" customHeight="1">
      <c r="A26" s="76" t="s">
        <v>198</v>
      </c>
      <c r="B26" s="45" t="s">
        <v>199</v>
      </c>
      <c r="C26" s="61"/>
      <c r="D26" s="13">
        <f t="shared" ref="D26:E28" si="3">D27</f>
        <v>0</v>
      </c>
      <c r="E26" s="13">
        <f t="shared" si="3"/>
        <v>0</v>
      </c>
    </row>
    <row r="27" spans="1:5" ht="29.25" customHeight="1">
      <c r="A27" s="17" t="s">
        <v>16</v>
      </c>
      <c r="B27" s="48" t="s">
        <v>200</v>
      </c>
      <c r="C27" s="22"/>
      <c r="D27" s="19">
        <f t="shared" si="3"/>
        <v>0</v>
      </c>
      <c r="E27" s="19">
        <f t="shared" si="3"/>
        <v>0</v>
      </c>
    </row>
    <row r="28" spans="1:5" ht="29.25" customHeight="1">
      <c r="A28" s="67" t="s">
        <v>68</v>
      </c>
      <c r="B28" s="48" t="s">
        <v>200</v>
      </c>
      <c r="C28" s="22">
        <v>200</v>
      </c>
      <c r="D28" s="19">
        <f t="shared" si="3"/>
        <v>0</v>
      </c>
      <c r="E28" s="19">
        <f t="shared" si="3"/>
        <v>0</v>
      </c>
    </row>
    <row r="29" spans="1:5" ht="29.25" customHeight="1">
      <c r="A29" s="67" t="s">
        <v>69</v>
      </c>
      <c r="B29" s="48" t="s">
        <v>200</v>
      </c>
      <c r="C29" s="22">
        <v>240</v>
      </c>
      <c r="D29" s="19"/>
      <c r="E29" s="19"/>
    </row>
    <row r="30" spans="1:5" ht="72" customHeight="1">
      <c r="A30" s="95" t="s">
        <v>91</v>
      </c>
      <c r="B30" s="87" t="s">
        <v>167</v>
      </c>
      <c r="C30" s="88"/>
      <c r="D30" s="89">
        <f>D31</f>
        <v>3846.4</v>
      </c>
      <c r="E30" s="89">
        <f>E31</f>
        <v>3898.5</v>
      </c>
    </row>
    <row r="31" spans="1:5" ht="15">
      <c r="A31" s="32" t="s">
        <v>1</v>
      </c>
      <c r="B31" s="49" t="s">
        <v>168</v>
      </c>
      <c r="C31" s="34"/>
      <c r="D31" s="35">
        <f>D32+D34+D36</f>
        <v>3846.4</v>
      </c>
      <c r="E31" s="35">
        <f>E32+E34+E36</f>
        <v>3898.5</v>
      </c>
    </row>
    <row r="32" spans="1:5" ht="38.25">
      <c r="A32" s="67" t="s">
        <v>65</v>
      </c>
      <c r="B32" s="48" t="s">
        <v>168</v>
      </c>
      <c r="C32" s="23">
        <v>100</v>
      </c>
      <c r="D32" s="19">
        <f>D33</f>
        <v>3724.5</v>
      </c>
      <c r="E32" s="19">
        <f>E33</f>
        <v>3773.8</v>
      </c>
    </row>
    <row r="33" spans="1:5" ht="33" customHeight="1">
      <c r="A33" s="67" t="s">
        <v>66</v>
      </c>
      <c r="B33" s="48" t="s">
        <v>168</v>
      </c>
      <c r="C33" s="22">
        <v>120</v>
      </c>
      <c r="D33" s="68">
        <f>4389.7-665.2</f>
        <v>3724.5</v>
      </c>
      <c r="E33" s="68">
        <f>4439-665.2</f>
        <v>3773.8</v>
      </c>
    </row>
    <row r="34" spans="1:5" ht="38.25" customHeight="1">
      <c r="A34" s="67" t="s">
        <v>68</v>
      </c>
      <c r="B34" s="48" t="s">
        <v>168</v>
      </c>
      <c r="C34" s="22">
        <v>200</v>
      </c>
      <c r="D34" s="19">
        <f>D35</f>
        <v>121.4</v>
      </c>
      <c r="E34" s="19">
        <f>E35</f>
        <v>124</v>
      </c>
    </row>
    <row r="35" spans="1:5" ht="25.5">
      <c r="A35" s="67" t="s">
        <v>69</v>
      </c>
      <c r="B35" s="48" t="s">
        <v>168</v>
      </c>
      <c r="C35" s="22">
        <v>240</v>
      </c>
      <c r="D35" s="19">
        <v>121.4</v>
      </c>
      <c r="E35" s="19">
        <v>124</v>
      </c>
    </row>
    <row r="36" spans="1:5" ht="14.25">
      <c r="A36" s="67" t="s">
        <v>20</v>
      </c>
      <c r="B36" s="48" t="s">
        <v>168</v>
      </c>
      <c r="C36" s="18">
        <v>800</v>
      </c>
      <c r="D36" s="19">
        <f>D37</f>
        <v>0.5</v>
      </c>
      <c r="E36" s="19">
        <f>E37</f>
        <v>0.7</v>
      </c>
    </row>
    <row r="37" spans="1:5" ht="14.25">
      <c r="A37" s="67" t="s">
        <v>17</v>
      </c>
      <c r="B37" s="48" t="s">
        <v>168</v>
      </c>
      <c r="C37" s="22">
        <v>850</v>
      </c>
      <c r="D37" s="19">
        <v>0.5</v>
      </c>
      <c r="E37" s="19">
        <v>0.7</v>
      </c>
    </row>
    <row r="38" spans="1:5" ht="63" customHeight="1">
      <c r="A38" s="115" t="s">
        <v>194</v>
      </c>
      <c r="B38" s="92" t="s">
        <v>116</v>
      </c>
      <c r="C38" s="93"/>
      <c r="D38" s="96">
        <f t="shared" ref="D38:E41" si="4">D39</f>
        <v>100</v>
      </c>
      <c r="E38" s="96">
        <f t="shared" si="4"/>
        <v>120</v>
      </c>
    </row>
    <row r="39" spans="1:5" ht="15">
      <c r="A39" s="97" t="s">
        <v>118</v>
      </c>
      <c r="B39" s="87" t="s">
        <v>117</v>
      </c>
      <c r="C39" s="88"/>
      <c r="D39" s="98">
        <f t="shared" si="4"/>
        <v>100</v>
      </c>
      <c r="E39" s="98">
        <f t="shared" si="4"/>
        <v>120</v>
      </c>
    </row>
    <row r="40" spans="1:5" ht="34.5" customHeight="1">
      <c r="A40" s="32" t="s">
        <v>57</v>
      </c>
      <c r="B40" s="49" t="s">
        <v>119</v>
      </c>
      <c r="C40" s="39"/>
      <c r="D40" s="40">
        <f t="shared" si="4"/>
        <v>100</v>
      </c>
      <c r="E40" s="40">
        <f t="shared" si="4"/>
        <v>120</v>
      </c>
    </row>
    <row r="41" spans="1:5" ht="39.75" customHeight="1">
      <c r="A41" s="119" t="s">
        <v>45</v>
      </c>
      <c r="B41" s="47" t="s">
        <v>119</v>
      </c>
      <c r="C41" s="22">
        <v>300</v>
      </c>
      <c r="D41" s="68">
        <f t="shared" si="4"/>
        <v>100</v>
      </c>
      <c r="E41" s="68">
        <f t="shared" si="4"/>
        <v>120</v>
      </c>
    </row>
    <row r="42" spans="1:5" ht="14.25">
      <c r="A42" s="21" t="s">
        <v>22</v>
      </c>
      <c r="B42" s="47" t="s">
        <v>119</v>
      </c>
      <c r="C42" s="22">
        <v>320</v>
      </c>
      <c r="D42" s="68">
        <v>100</v>
      </c>
      <c r="E42" s="68">
        <v>120</v>
      </c>
    </row>
    <row r="43" spans="1:5" ht="59.25" customHeight="1">
      <c r="A43" s="114" t="s">
        <v>204</v>
      </c>
      <c r="B43" s="92" t="s">
        <v>70</v>
      </c>
      <c r="C43" s="93"/>
      <c r="D43" s="94">
        <f>D44+D47+D50</f>
        <v>11904.499999999998</v>
      </c>
      <c r="E43" s="94">
        <f>E44+E47+E50</f>
        <v>12060.199999999999</v>
      </c>
    </row>
    <row r="44" spans="1:5" ht="23.25" customHeight="1">
      <c r="A44" s="32" t="s">
        <v>1</v>
      </c>
      <c r="B44" s="49" t="s">
        <v>72</v>
      </c>
      <c r="C44" s="34"/>
      <c r="D44" s="35">
        <f>D45</f>
        <v>11523.099999999999</v>
      </c>
      <c r="E44" s="35">
        <f>E45</f>
        <v>11678.8</v>
      </c>
    </row>
    <row r="45" spans="1:5" ht="59.25" customHeight="1">
      <c r="A45" s="67" t="s">
        <v>65</v>
      </c>
      <c r="B45" s="47" t="s">
        <v>72</v>
      </c>
      <c r="C45" s="23">
        <v>100</v>
      </c>
      <c r="D45" s="19">
        <f>D46</f>
        <v>11523.099999999999</v>
      </c>
      <c r="E45" s="19">
        <f>E46</f>
        <v>11678.8</v>
      </c>
    </row>
    <row r="46" spans="1:5" ht="32.25" customHeight="1">
      <c r="A46" s="67" t="s">
        <v>66</v>
      </c>
      <c r="B46" s="47" t="s">
        <v>72</v>
      </c>
      <c r="C46" s="22">
        <v>120</v>
      </c>
      <c r="D46" s="19">
        <f>15054.3-3531.2</f>
        <v>11523.099999999999</v>
      </c>
      <c r="E46" s="19">
        <f>15210-3531.2</f>
        <v>11678.8</v>
      </c>
    </row>
    <row r="47" spans="1:5" ht="39" hidden="1" customHeight="1">
      <c r="A47" s="32" t="s">
        <v>71</v>
      </c>
      <c r="B47" s="49" t="s">
        <v>73</v>
      </c>
      <c r="C47" s="39"/>
      <c r="D47" s="59">
        <f>D48</f>
        <v>0</v>
      </c>
      <c r="E47" s="59">
        <f>E48</f>
        <v>0</v>
      </c>
    </row>
    <row r="48" spans="1:5" ht="63" hidden="1" customHeight="1">
      <c r="A48" s="67" t="s">
        <v>65</v>
      </c>
      <c r="B48" s="47" t="s">
        <v>73</v>
      </c>
      <c r="C48" s="22">
        <v>100</v>
      </c>
      <c r="D48" s="27">
        <f>D49</f>
        <v>0</v>
      </c>
      <c r="E48" s="27">
        <f>E49</f>
        <v>0</v>
      </c>
    </row>
    <row r="49" spans="1:5" ht="30" hidden="1" customHeight="1">
      <c r="A49" s="67" t="s">
        <v>66</v>
      </c>
      <c r="B49" s="47" t="s">
        <v>73</v>
      </c>
      <c r="C49" s="18">
        <v>120</v>
      </c>
      <c r="D49" s="26"/>
      <c r="E49" s="26"/>
    </row>
    <row r="50" spans="1:5" ht="36.75" customHeight="1">
      <c r="A50" s="32" t="s">
        <v>55</v>
      </c>
      <c r="B50" s="49" t="s">
        <v>157</v>
      </c>
      <c r="C50" s="34"/>
      <c r="D50" s="59">
        <f>D51</f>
        <v>381.4</v>
      </c>
      <c r="E50" s="59">
        <f>E51</f>
        <v>381.4</v>
      </c>
    </row>
    <row r="51" spans="1:5" s="4" customFormat="1" ht="53.25" customHeight="1">
      <c r="A51" s="67" t="s">
        <v>65</v>
      </c>
      <c r="B51" s="47" t="s">
        <v>157</v>
      </c>
      <c r="C51" s="22">
        <v>100</v>
      </c>
      <c r="D51" s="26">
        <f>D52</f>
        <v>381.4</v>
      </c>
      <c r="E51" s="26">
        <f>E52</f>
        <v>381.4</v>
      </c>
    </row>
    <row r="52" spans="1:5" ht="32.25" customHeight="1">
      <c r="A52" s="72" t="s">
        <v>80</v>
      </c>
      <c r="B52" s="47" t="s">
        <v>157</v>
      </c>
      <c r="C52" s="22">
        <v>110</v>
      </c>
      <c r="D52" s="26">
        <v>381.4</v>
      </c>
      <c r="E52" s="26">
        <v>381.4</v>
      </c>
    </row>
    <row r="53" spans="1:5" ht="55.5" customHeight="1">
      <c r="A53" s="116" t="s">
        <v>195</v>
      </c>
      <c r="B53" s="99" t="s">
        <v>98</v>
      </c>
      <c r="C53" s="100"/>
      <c r="D53" s="101">
        <f>D54+D71+D84+D97</f>
        <v>340923</v>
      </c>
      <c r="E53" s="101">
        <f>E54+E71+E84+E97</f>
        <v>394537.69999999995</v>
      </c>
    </row>
    <row r="54" spans="1:5" ht="30" customHeight="1">
      <c r="A54" s="86" t="s">
        <v>97</v>
      </c>
      <c r="B54" s="87" t="s">
        <v>99</v>
      </c>
      <c r="C54" s="88"/>
      <c r="D54" s="89">
        <f>D55+D58+D61+D66</f>
        <v>78341.600000000006</v>
      </c>
      <c r="E54" s="89">
        <f>E55+E58+E61+E66</f>
        <v>91940.800000000003</v>
      </c>
    </row>
    <row r="55" spans="1:5" ht="25.5" customHeight="1">
      <c r="A55" s="32" t="s">
        <v>2</v>
      </c>
      <c r="B55" s="49" t="s">
        <v>100</v>
      </c>
      <c r="C55" s="34"/>
      <c r="D55" s="35">
        <f>D56</f>
        <v>28355</v>
      </c>
      <c r="E55" s="35">
        <f>E56</f>
        <v>29320.799999999999</v>
      </c>
    </row>
    <row r="56" spans="1:5" ht="28.5">
      <c r="A56" s="119" t="s">
        <v>101</v>
      </c>
      <c r="B56" s="47" t="s">
        <v>100</v>
      </c>
      <c r="C56" s="18">
        <v>600</v>
      </c>
      <c r="D56" s="19">
        <f>D57</f>
        <v>28355</v>
      </c>
      <c r="E56" s="19">
        <f>E57</f>
        <v>29320.799999999999</v>
      </c>
    </row>
    <row r="57" spans="1:5" ht="25.5" customHeight="1">
      <c r="A57" s="17" t="s">
        <v>25</v>
      </c>
      <c r="B57" s="47" t="s">
        <v>100</v>
      </c>
      <c r="C57" s="18">
        <v>610</v>
      </c>
      <c r="D57" s="68">
        <v>28355</v>
      </c>
      <c r="E57" s="68">
        <v>29320.799999999999</v>
      </c>
    </row>
    <row r="58" spans="1:5" ht="129.75" customHeight="1">
      <c r="A58" s="69" t="s">
        <v>54</v>
      </c>
      <c r="B58" s="46" t="s">
        <v>160</v>
      </c>
      <c r="C58" s="15"/>
      <c r="D58" s="40">
        <f>D59</f>
        <v>49162.8</v>
      </c>
      <c r="E58" s="40">
        <f>E59</f>
        <v>61622.3</v>
      </c>
    </row>
    <row r="59" spans="1:5" ht="28.5">
      <c r="A59" s="119" t="s">
        <v>101</v>
      </c>
      <c r="B59" s="47" t="s">
        <v>160</v>
      </c>
      <c r="C59" s="22">
        <v>600</v>
      </c>
      <c r="D59" s="20">
        <f>D60</f>
        <v>49162.8</v>
      </c>
      <c r="E59" s="20">
        <f>E60</f>
        <v>61622.3</v>
      </c>
    </row>
    <row r="60" spans="1:5" ht="44.25" customHeight="1">
      <c r="A60" s="17" t="s">
        <v>25</v>
      </c>
      <c r="B60" s="47" t="s">
        <v>160</v>
      </c>
      <c r="C60" s="22">
        <v>610</v>
      </c>
      <c r="D60" s="20">
        <v>49162.8</v>
      </c>
      <c r="E60" s="20">
        <v>61622.3</v>
      </c>
    </row>
    <row r="61" spans="1:5" ht="98.25" customHeight="1">
      <c r="A61" s="14" t="s">
        <v>43</v>
      </c>
      <c r="B61" s="46" t="s">
        <v>180</v>
      </c>
      <c r="C61" s="15"/>
      <c r="D61" s="70">
        <f>D62+D64</f>
        <v>37.200000000000003</v>
      </c>
      <c r="E61" s="70">
        <f>E62+E64</f>
        <v>37.200000000000003</v>
      </c>
    </row>
    <row r="62" spans="1:5" ht="38.25">
      <c r="A62" s="67" t="s">
        <v>65</v>
      </c>
      <c r="B62" s="71" t="s">
        <v>180</v>
      </c>
      <c r="C62" s="18">
        <v>100</v>
      </c>
      <c r="D62" s="56">
        <f>D63</f>
        <v>23.4</v>
      </c>
      <c r="E62" s="56">
        <f>E63</f>
        <v>23.4</v>
      </c>
    </row>
    <row r="63" spans="1:5" ht="24.75" customHeight="1">
      <c r="A63" s="72" t="s">
        <v>80</v>
      </c>
      <c r="B63" s="71" t="s">
        <v>180</v>
      </c>
      <c r="C63" s="22">
        <v>110</v>
      </c>
      <c r="D63" s="56">
        <v>23.4</v>
      </c>
      <c r="E63" s="56">
        <v>23.4</v>
      </c>
    </row>
    <row r="64" spans="1:5" ht="25.5">
      <c r="A64" s="67" t="s">
        <v>68</v>
      </c>
      <c r="B64" s="71" t="s">
        <v>180</v>
      </c>
      <c r="C64" s="22">
        <v>200</v>
      </c>
      <c r="D64" s="56">
        <f>D65</f>
        <v>13.8</v>
      </c>
      <c r="E64" s="56">
        <f>E65</f>
        <v>13.8</v>
      </c>
    </row>
    <row r="65" spans="1:5" ht="40.5" customHeight="1">
      <c r="A65" s="67" t="s">
        <v>69</v>
      </c>
      <c r="B65" s="71" t="s">
        <v>180</v>
      </c>
      <c r="C65" s="22">
        <v>240</v>
      </c>
      <c r="D65" s="56">
        <v>13.8</v>
      </c>
      <c r="E65" s="56">
        <v>13.8</v>
      </c>
    </row>
    <row r="66" spans="1:5" ht="71.25" customHeight="1">
      <c r="A66" s="53" t="s">
        <v>46</v>
      </c>
      <c r="B66" s="49" t="s">
        <v>165</v>
      </c>
      <c r="C66" s="66"/>
      <c r="D66" s="37">
        <f>D67+D69</f>
        <v>786.6</v>
      </c>
      <c r="E66" s="37">
        <f>E67+E69</f>
        <v>960.5</v>
      </c>
    </row>
    <row r="67" spans="1:5" ht="14.25">
      <c r="A67" s="17" t="s">
        <v>27</v>
      </c>
      <c r="B67" s="71" t="s">
        <v>165</v>
      </c>
      <c r="C67" s="73">
        <v>200</v>
      </c>
      <c r="D67" s="68">
        <f>D68</f>
        <v>7.9</v>
      </c>
      <c r="E67" s="68">
        <f>E68</f>
        <v>9.6</v>
      </c>
    </row>
    <row r="68" spans="1:5">
      <c r="A68" s="21" t="s">
        <v>26</v>
      </c>
      <c r="B68" s="71" t="s">
        <v>165</v>
      </c>
      <c r="C68" s="73">
        <v>240</v>
      </c>
      <c r="D68" s="68">
        <v>7.9</v>
      </c>
      <c r="E68" s="68">
        <v>9.6</v>
      </c>
    </row>
    <row r="69" spans="1:5" ht="14.25">
      <c r="A69" s="119" t="s">
        <v>45</v>
      </c>
      <c r="B69" s="71" t="s">
        <v>165</v>
      </c>
      <c r="C69" s="22">
        <v>300</v>
      </c>
      <c r="D69" s="68">
        <f>D70</f>
        <v>778.7</v>
      </c>
      <c r="E69" s="68">
        <f>E70</f>
        <v>950.9</v>
      </c>
    </row>
    <row r="70" spans="1:5">
      <c r="A70" s="21" t="s">
        <v>22</v>
      </c>
      <c r="B70" s="71" t="s">
        <v>165</v>
      </c>
      <c r="C70" s="73">
        <v>320</v>
      </c>
      <c r="D70" s="68">
        <v>778.7</v>
      </c>
      <c r="E70" s="68">
        <v>950.9</v>
      </c>
    </row>
    <row r="71" spans="1:5" ht="42.75" customHeight="1">
      <c r="A71" s="86" t="s">
        <v>102</v>
      </c>
      <c r="B71" s="87" t="s">
        <v>103</v>
      </c>
      <c r="C71" s="88"/>
      <c r="D71" s="98">
        <f>D72+D75+D78+D81</f>
        <v>221889.1</v>
      </c>
      <c r="E71" s="98">
        <f>E72+E75+E78+E81</f>
        <v>261025.8</v>
      </c>
    </row>
    <row r="72" spans="1:5" ht="30">
      <c r="A72" s="32" t="s">
        <v>104</v>
      </c>
      <c r="B72" s="49" t="s">
        <v>105</v>
      </c>
      <c r="C72" s="34"/>
      <c r="D72" s="37">
        <f>D73</f>
        <v>69672.100000000006</v>
      </c>
      <c r="E72" s="37">
        <f>E73</f>
        <v>72324</v>
      </c>
    </row>
    <row r="73" spans="1:5" ht="28.5">
      <c r="A73" s="119" t="s">
        <v>101</v>
      </c>
      <c r="B73" s="47" t="s">
        <v>105</v>
      </c>
      <c r="C73" s="18">
        <v>600</v>
      </c>
      <c r="D73" s="19">
        <f>D74</f>
        <v>69672.100000000006</v>
      </c>
      <c r="E73" s="19">
        <f>E74</f>
        <v>72324</v>
      </c>
    </row>
    <row r="74" spans="1:5" ht="14.25">
      <c r="A74" s="17" t="s">
        <v>25</v>
      </c>
      <c r="B74" s="47" t="s">
        <v>105</v>
      </c>
      <c r="C74" s="18">
        <v>610</v>
      </c>
      <c r="D74" s="68">
        <f>69672.1</f>
        <v>69672.100000000006</v>
      </c>
      <c r="E74" s="68">
        <f>72324</f>
        <v>72324</v>
      </c>
    </row>
    <row r="75" spans="1:5" ht="120">
      <c r="A75" s="69" t="s">
        <v>54</v>
      </c>
      <c r="B75" s="49" t="s">
        <v>162</v>
      </c>
      <c r="C75" s="39"/>
      <c r="D75" s="37">
        <f>D76</f>
        <v>151088.6</v>
      </c>
      <c r="E75" s="37">
        <f>E76</f>
        <v>187332.3</v>
      </c>
    </row>
    <row r="76" spans="1:5" ht="28.5">
      <c r="A76" s="119" t="s">
        <v>101</v>
      </c>
      <c r="B76" s="47" t="s">
        <v>162</v>
      </c>
      <c r="C76" s="22">
        <v>600</v>
      </c>
      <c r="D76" s="74">
        <f>D77</f>
        <v>151088.6</v>
      </c>
      <c r="E76" s="74">
        <f>E77</f>
        <v>187332.3</v>
      </c>
    </row>
    <row r="77" spans="1:5" ht="14.25">
      <c r="A77" s="17" t="s">
        <v>25</v>
      </c>
      <c r="B77" s="47" t="s">
        <v>162</v>
      </c>
      <c r="C77" s="22">
        <v>610</v>
      </c>
      <c r="D77" s="74">
        <v>151088.6</v>
      </c>
      <c r="E77" s="74">
        <v>187332.3</v>
      </c>
    </row>
    <row r="78" spans="1:5" ht="45">
      <c r="A78" s="14" t="s">
        <v>42</v>
      </c>
      <c r="B78" s="49" t="s">
        <v>163</v>
      </c>
      <c r="C78" s="34"/>
      <c r="D78" s="37">
        <f>D79</f>
        <v>1090.5</v>
      </c>
      <c r="E78" s="37">
        <f>E79</f>
        <v>1331.6</v>
      </c>
    </row>
    <row r="79" spans="1:5" ht="14.25">
      <c r="A79" s="17" t="s">
        <v>27</v>
      </c>
      <c r="B79" s="42" t="s">
        <v>163</v>
      </c>
      <c r="C79" s="22">
        <v>600</v>
      </c>
      <c r="D79" s="38">
        <f>D80</f>
        <v>1090.5</v>
      </c>
      <c r="E79" s="38">
        <f>E80</f>
        <v>1331.6</v>
      </c>
    </row>
    <row r="80" spans="1:5" ht="25.5" customHeight="1">
      <c r="A80" s="21" t="s">
        <v>26</v>
      </c>
      <c r="B80" s="42" t="s">
        <v>163</v>
      </c>
      <c r="C80" s="22">
        <v>610</v>
      </c>
      <c r="D80" s="38">
        <v>1090.5</v>
      </c>
      <c r="E80" s="38">
        <v>1331.6</v>
      </c>
    </row>
    <row r="81" spans="1:5" ht="67.5" customHeight="1">
      <c r="A81" s="14" t="s">
        <v>44</v>
      </c>
      <c r="B81" s="46" t="s">
        <v>181</v>
      </c>
      <c r="C81" s="15"/>
      <c r="D81" s="16">
        <f>D82</f>
        <v>37.9</v>
      </c>
      <c r="E81" s="16">
        <f>E82</f>
        <v>37.9</v>
      </c>
    </row>
    <row r="82" spans="1:5" ht="28.5">
      <c r="A82" s="119" t="s">
        <v>101</v>
      </c>
      <c r="B82" s="48" t="s">
        <v>181</v>
      </c>
      <c r="C82" s="18">
        <v>600</v>
      </c>
      <c r="D82" s="20">
        <f>D83</f>
        <v>37.9</v>
      </c>
      <c r="E82" s="20">
        <f>E83</f>
        <v>37.9</v>
      </c>
    </row>
    <row r="83" spans="1:5" ht="33" customHeight="1">
      <c r="A83" s="17" t="s">
        <v>25</v>
      </c>
      <c r="B83" s="48" t="s">
        <v>181</v>
      </c>
      <c r="C83" s="22">
        <v>610</v>
      </c>
      <c r="D83" s="20">
        <v>37.9</v>
      </c>
      <c r="E83" s="20">
        <v>37.9</v>
      </c>
    </row>
    <row r="84" spans="1:5" ht="45" customHeight="1">
      <c r="A84" s="102" t="s">
        <v>190</v>
      </c>
      <c r="B84" s="87" t="s">
        <v>106</v>
      </c>
      <c r="C84" s="88"/>
      <c r="D84" s="89">
        <f>D85+D88+D91+D94</f>
        <v>29977.3</v>
      </c>
      <c r="E84" s="89">
        <f>E85+E88+E91+E94</f>
        <v>30739.599999999999</v>
      </c>
    </row>
    <row r="85" spans="1:5" ht="27" customHeight="1">
      <c r="A85" s="32" t="s">
        <v>3</v>
      </c>
      <c r="B85" s="49" t="s">
        <v>107</v>
      </c>
      <c r="C85" s="34"/>
      <c r="D85" s="35">
        <f>D86</f>
        <v>27176.7</v>
      </c>
      <c r="E85" s="35">
        <f>E86</f>
        <v>27453</v>
      </c>
    </row>
    <row r="86" spans="1:5" ht="48" customHeight="1">
      <c r="A86" s="119" t="s">
        <v>101</v>
      </c>
      <c r="B86" s="48" t="s">
        <v>107</v>
      </c>
      <c r="C86" s="18">
        <v>600</v>
      </c>
      <c r="D86" s="19">
        <f>D87</f>
        <v>27176.7</v>
      </c>
      <c r="E86" s="19">
        <f>E87</f>
        <v>27453</v>
      </c>
    </row>
    <row r="87" spans="1:5" s="1" customFormat="1" ht="15.75">
      <c r="A87" s="17" t="s">
        <v>25</v>
      </c>
      <c r="B87" s="48" t="s">
        <v>107</v>
      </c>
      <c r="C87" s="18">
        <v>610</v>
      </c>
      <c r="D87" s="68">
        <v>27176.7</v>
      </c>
      <c r="E87" s="68">
        <v>27453</v>
      </c>
    </row>
    <row r="88" spans="1:5" s="1" customFormat="1" ht="101.25" customHeight="1">
      <c r="A88" s="14" t="s">
        <v>41</v>
      </c>
      <c r="B88" s="49" t="s">
        <v>161</v>
      </c>
      <c r="C88" s="39"/>
      <c r="D88" s="36">
        <f>D89</f>
        <v>2170.6</v>
      </c>
      <c r="E88" s="36">
        <f>E89</f>
        <v>2650.6</v>
      </c>
    </row>
    <row r="89" spans="1:5" s="1" customFormat="1" ht="39.75" customHeight="1">
      <c r="A89" s="119" t="s">
        <v>101</v>
      </c>
      <c r="B89" s="71" t="s">
        <v>161</v>
      </c>
      <c r="C89" s="22">
        <v>600</v>
      </c>
      <c r="D89" s="20">
        <f>D90</f>
        <v>2170.6</v>
      </c>
      <c r="E89" s="20">
        <f>E90</f>
        <v>2650.6</v>
      </c>
    </row>
    <row r="90" spans="1:5" s="1" customFormat="1" ht="19.5" customHeight="1">
      <c r="A90" s="17" t="s">
        <v>25</v>
      </c>
      <c r="B90" s="71" t="s">
        <v>161</v>
      </c>
      <c r="C90" s="22">
        <v>610</v>
      </c>
      <c r="D90" s="20">
        <v>2170.6</v>
      </c>
      <c r="E90" s="20">
        <v>2650.6</v>
      </c>
    </row>
    <row r="91" spans="1:5" s="1" customFormat="1" ht="27.75" customHeight="1">
      <c r="A91" s="53" t="s">
        <v>108</v>
      </c>
      <c r="B91" s="49" t="s">
        <v>109</v>
      </c>
      <c r="C91" s="34"/>
      <c r="D91" s="16">
        <f>D92</f>
        <v>630</v>
      </c>
      <c r="E91" s="16">
        <f>E92</f>
        <v>636</v>
      </c>
    </row>
    <row r="92" spans="1:5" s="1" customFormat="1" ht="27.75" customHeight="1">
      <c r="A92" s="119" t="s">
        <v>101</v>
      </c>
      <c r="B92" s="48" t="s">
        <v>109</v>
      </c>
      <c r="C92" s="18">
        <v>600</v>
      </c>
      <c r="D92" s="19">
        <f>D93</f>
        <v>630</v>
      </c>
      <c r="E92" s="19">
        <f>E93</f>
        <v>636</v>
      </c>
    </row>
    <row r="93" spans="1:5" s="1" customFormat="1" ht="15" customHeight="1">
      <c r="A93" s="17" t="s">
        <v>25</v>
      </c>
      <c r="B93" s="48" t="s">
        <v>109</v>
      </c>
      <c r="C93" s="18">
        <v>610</v>
      </c>
      <c r="D93" s="68">
        <v>630</v>
      </c>
      <c r="E93" s="68">
        <v>636</v>
      </c>
    </row>
    <row r="94" spans="1:5" s="1" customFormat="1" ht="30" hidden="1">
      <c r="A94" s="32" t="s">
        <v>56</v>
      </c>
      <c r="B94" s="49" t="s">
        <v>164</v>
      </c>
      <c r="C94" s="34"/>
      <c r="D94" s="35">
        <f>D95</f>
        <v>0</v>
      </c>
      <c r="E94" s="35">
        <f>E95</f>
        <v>0</v>
      </c>
    </row>
    <row r="95" spans="1:5" ht="28.5" hidden="1">
      <c r="A95" s="119" t="s">
        <v>101</v>
      </c>
      <c r="B95" s="48" t="s">
        <v>164</v>
      </c>
      <c r="C95" s="18">
        <v>600</v>
      </c>
      <c r="D95" s="19">
        <f>D96</f>
        <v>0</v>
      </c>
      <c r="E95" s="19">
        <f>E96</f>
        <v>0</v>
      </c>
    </row>
    <row r="96" spans="1:5" ht="21.75" hidden="1" customHeight="1">
      <c r="A96" s="17" t="s">
        <v>25</v>
      </c>
      <c r="B96" s="48" t="s">
        <v>164</v>
      </c>
      <c r="C96" s="18">
        <v>610</v>
      </c>
      <c r="D96" s="68"/>
      <c r="E96" s="68"/>
    </row>
    <row r="97" spans="1:5" ht="53.25" customHeight="1">
      <c r="A97" s="102" t="s">
        <v>191</v>
      </c>
      <c r="B97" s="87" t="s">
        <v>110</v>
      </c>
      <c r="C97" s="88"/>
      <c r="D97" s="89">
        <f>D98+D101</f>
        <v>10715</v>
      </c>
      <c r="E97" s="89">
        <f>E98+E101</f>
        <v>10831.5</v>
      </c>
    </row>
    <row r="98" spans="1:5" ht="23.25" customHeight="1">
      <c r="A98" s="32" t="s">
        <v>1</v>
      </c>
      <c r="B98" s="49" t="s">
        <v>111</v>
      </c>
      <c r="C98" s="34"/>
      <c r="D98" s="35">
        <f>D99</f>
        <v>3241.2</v>
      </c>
      <c r="E98" s="35">
        <f>E99</f>
        <v>3277.5</v>
      </c>
    </row>
    <row r="99" spans="1:5" ht="58.5" customHeight="1">
      <c r="A99" s="67" t="s">
        <v>65</v>
      </c>
      <c r="B99" s="48" t="s">
        <v>111</v>
      </c>
      <c r="C99" s="23">
        <v>100</v>
      </c>
      <c r="D99" s="19">
        <f>D100</f>
        <v>3241.2</v>
      </c>
      <c r="E99" s="19">
        <f>E100</f>
        <v>3277.5</v>
      </c>
    </row>
    <row r="100" spans="1:5" ht="30.75" customHeight="1">
      <c r="A100" s="67" t="s">
        <v>66</v>
      </c>
      <c r="B100" s="48" t="s">
        <v>111</v>
      </c>
      <c r="C100" s="22">
        <v>120</v>
      </c>
      <c r="D100" s="68">
        <f>3518.7-277.5</f>
        <v>3241.2</v>
      </c>
      <c r="E100" s="68">
        <f>3555-277.5</f>
        <v>3277.5</v>
      </c>
    </row>
    <row r="101" spans="1:5" ht="40.5" customHeight="1">
      <c r="A101" s="32" t="s">
        <v>192</v>
      </c>
      <c r="B101" s="49" t="s">
        <v>112</v>
      </c>
      <c r="C101" s="34"/>
      <c r="D101" s="35">
        <f>D102+D104+D106</f>
        <v>7473.7999999999993</v>
      </c>
      <c r="E101" s="35">
        <f>E102+E104+E106</f>
        <v>7554</v>
      </c>
    </row>
    <row r="102" spans="1:5" ht="60.75" customHeight="1">
      <c r="A102" s="67" t="s">
        <v>65</v>
      </c>
      <c r="B102" s="48" t="s">
        <v>112</v>
      </c>
      <c r="C102" s="23">
        <v>100</v>
      </c>
      <c r="D102" s="19">
        <f>D103</f>
        <v>6706.5</v>
      </c>
      <c r="E102" s="19">
        <f>E103</f>
        <v>6777</v>
      </c>
    </row>
    <row r="103" spans="1:5" s="52" customFormat="1" ht="33" customHeight="1">
      <c r="A103" s="72" t="s">
        <v>80</v>
      </c>
      <c r="B103" s="48" t="s">
        <v>112</v>
      </c>
      <c r="C103" s="22">
        <v>110</v>
      </c>
      <c r="D103" s="68">
        <v>6706.5</v>
      </c>
      <c r="E103" s="68">
        <v>6777</v>
      </c>
    </row>
    <row r="104" spans="1:5" ht="36.75" customHeight="1">
      <c r="A104" s="67" t="s">
        <v>68</v>
      </c>
      <c r="B104" s="48" t="s">
        <v>112</v>
      </c>
      <c r="C104" s="22">
        <v>200</v>
      </c>
      <c r="D104" s="19">
        <f>D105</f>
        <v>688.9</v>
      </c>
      <c r="E104" s="19">
        <f>E105</f>
        <v>697</v>
      </c>
    </row>
    <row r="105" spans="1:5" ht="36" customHeight="1">
      <c r="A105" s="67" t="s">
        <v>69</v>
      </c>
      <c r="B105" s="48" t="s">
        <v>112</v>
      </c>
      <c r="C105" s="22">
        <v>240</v>
      </c>
      <c r="D105" s="19">
        <v>688.9</v>
      </c>
      <c r="E105" s="19">
        <v>697</v>
      </c>
    </row>
    <row r="106" spans="1:5" ht="27.75" customHeight="1">
      <c r="A106" s="67" t="s">
        <v>20</v>
      </c>
      <c r="B106" s="48" t="s">
        <v>112</v>
      </c>
      <c r="C106" s="18">
        <v>800</v>
      </c>
      <c r="D106" s="19">
        <f>D107</f>
        <v>78.400000000000006</v>
      </c>
      <c r="E106" s="19">
        <f>E107</f>
        <v>80</v>
      </c>
    </row>
    <row r="107" spans="1:5" ht="20.25" customHeight="1">
      <c r="A107" s="67" t="s">
        <v>17</v>
      </c>
      <c r="B107" s="48" t="s">
        <v>112</v>
      </c>
      <c r="C107" s="22">
        <v>850</v>
      </c>
      <c r="D107" s="19">
        <v>78.400000000000006</v>
      </c>
      <c r="E107" s="19">
        <v>80</v>
      </c>
    </row>
    <row r="108" spans="1:5" ht="56.25" customHeight="1">
      <c r="A108" s="114" t="s">
        <v>148</v>
      </c>
      <c r="B108" s="92" t="s">
        <v>149</v>
      </c>
      <c r="C108" s="93"/>
      <c r="D108" s="96">
        <f>D109+D112</f>
        <v>16261.7</v>
      </c>
      <c r="E108" s="96">
        <f>E109+E112</f>
        <v>16356.8</v>
      </c>
    </row>
    <row r="109" spans="1:5" ht="38.25" customHeight="1">
      <c r="A109" s="32" t="s">
        <v>151</v>
      </c>
      <c r="B109" s="49" t="s">
        <v>150</v>
      </c>
      <c r="C109" s="34"/>
      <c r="D109" s="37">
        <f>D110</f>
        <v>15171.7</v>
      </c>
      <c r="E109" s="37">
        <f>E110</f>
        <v>15247.8</v>
      </c>
    </row>
    <row r="110" spans="1:5" ht="28.5" customHeight="1">
      <c r="A110" s="119" t="s">
        <v>101</v>
      </c>
      <c r="B110" s="71" t="s">
        <v>150</v>
      </c>
      <c r="C110" s="18">
        <v>600</v>
      </c>
      <c r="D110" s="19">
        <f>D111</f>
        <v>15171.7</v>
      </c>
      <c r="E110" s="19">
        <f>E111</f>
        <v>15247.8</v>
      </c>
    </row>
    <row r="111" spans="1:5" ht="39.75" customHeight="1">
      <c r="A111" s="17" t="s">
        <v>25</v>
      </c>
      <c r="B111" s="71" t="s">
        <v>150</v>
      </c>
      <c r="C111" s="18">
        <v>610</v>
      </c>
      <c r="D111" s="68">
        <f>6938.9+2132.8+6100</f>
        <v>15171.7</v>
      </c>
      <c r="E111" s="68">
        <f>7015+2132.8+6100</f>
        <v>15247.8</v>
      </c>
    </row>
    <row r="112" spans="1:5" ht="27.75" customHeight="1">
      <c r="A112" s="32" t="s">
        <v>152</v>
      </c>
      <c r="B112" s="49" t="s">
        <v>153</v>
      </c>
      <c r="C112" s="34"/>
      <c r="D112" s="37">
        <f>D113</f>
        <v>1090</v>
      </c>
      <c r="E112" s="37">
        <f>E113</f>
        <v>1109</v>
      </c>
    </row>
    <row r="113" spans="1:5" ht="44.25" customHeight="1">
      <c r="A113" s="119" t="s">
        <v>101</v>
      </c>
      <c r="B113" s="71" t="s">
        <v>153</v>
      </c>
      <c r="C113" s="18">
        <v>600</v>
      </c>
      <c r="D113" s="19">
        <f>D114</f>
        <v>1090</v>
      </c>
      <c r="E113" s="19">
        <f>E114</f>
        <v>1109</v>
      </c>
    </row>
    <row r="114" spans="1:5" ht="26.25" customHeight="1">
      <c r="A114" s="17" t="s">
        <v>25</v>
      </c>
      <c r="B114" s="71" t="s">
        <v>153</v>
      </c>
      <c r="C114" s="18">
        <v>610</v>
      </c>
      <c r="D114" s="68">
        <v>1090</v>
      </c>
      <c r="E114" s="68">
        <v>1109</v>
      </c>
    </row>
    <row r="115" spans="1:5" ht="108" customHeight="1">
      <c r="A115" s="116" t="s">
        <v>74</v>
      </c>
      <c r="B115" s="99" t="s">
        <v>75</v>
      </c>
      <c r="C115" s="100"/>
      <c r="D115" s="101">
        <f>D116+D121+D133+D138</f>
        <v>43512</v>
      </c>
      <c r="E115" s="101">
        <f>E116+E121+E133+E138</f>
        <v>43682.400000000001</v>
      </c>
    </row>
    <row r="116" spans="1:5" ht="41.25" customHeight="1">
      <c r="A116" s="102" t="s">
        <v>125</v>
      </c>
      <c r="B116" s="87" t="s">
        <v>127</v>
      </c>
      <c r="C116" s="88"/>
      <c r="D116" s="89">
        <f t="shared" ref="D116:E119" si="5">D117</f>
        <v>1.9</v>
      </c>
      <c r="E116" s="89">
        <f t="shared" si="5"/>
        <v>0</v>
      </c>
    </row>
    <row r="117" spans="1:5" ht="42" customHeight="1">
      <c r="A117" s="54" t="s">
        <v>126</v>
      </c>
      <c r="B117" s="49" t="s">
        <v>131</v>
      </c>
      <c r="C117" s="34"/>
      <c r="D117" s="35">
        <f t="shared" si="5"/>
        <v>1.9</v>
      </c>
      <c r="E117" s="35">
        <f t="shared" si="5"/>
        <v>0</v>
      </c>
    </row>
    <row r="118" spans="1:5" ht="30.75" customHeight="1">
      <c r="A118" s="32" t="s">
        <v>4</v>
      </c>
      <c r="B118" s="49" t="s">
        <v>132</v>
      </c>
      <c r="C118" s="34"/>
      <c r="D118" s="35">
        <f t="shared" si="5"/>
        <v>1.9</v>
      </c>
      <c r="E118" s="35">
        <f t="shared" si="5"/>
        <v>0</v>
      </c>
    </row>
    <row r="119" spans="1:5" ht="30.75" customHeight="1">
      <c r="A119" s="17" t="s">
        <v>123</v>
      </c>
      <c r="B119" s="47" t="s">
        <v>132</v>
      </c>
      <c r="C119" s="18">
        <v>700</v>
      </c>
      <c r="D119" s="19">
        <f t="shared" si="5"/>
        <v>1.9</v>
      </c>
      <c r="E119" s="19">
        <f t="shared" si="5"/>
        <v>0</v>
      </c>
    </row>
    <row r="120" spans="1:5" ht="21" customHeight="1">
      <c r="A120" s="21" t="s">
        <v>23</v>
      </c>
      <c r="B120" s="47" t="s">
        <v>132</v>
      </c>
      <c r="C120" s="22">
        <v>730</v>
      </c>
      <c r="D120" s="20">
        <v>1.9</v>
      </c>
      <c r="E120" s="20"/>
    </row>
    <row r="121" spans="1:5" ht="70.5" customHeight="1">
      <c r="A121" s="102" t="s">
        <v>128</v>
      </c>
      <c r="B121" s="103" t="s">
        <v>133</v>
      </c>
      <c r="C121" s="104"/>
      <c r="D121" s="105">
        <f>D122+D129</f>
        <v>24149</v>
      </c>
      <c r="E121" s="105">
        <f>E122+E129</f>
        <v>24149</v>
      </c>
    </row>
    <row r="122" spans="1:5" ht="34.5" customHeight="1">
      <c r="A122" s="54" t="s">
        <v>129</v>
      </c>
      <c r="B122" s="46" t="s">
        <v>134</v>
      </c>
      <c r="C122" s="15"/>
      <c r="D122" s="16">
        <f>D123+D126</f>
        <v>22149</v>
      </c>
      <c r="E122" s="16">
        <f>E123+E126</f>
        <v>22149</v>
      </c>
    </row>
    <row r="123" spans="1:5" ht="28.5">
      <c r="A123" s="17" t="s">
        <v>10</v>
      </c>
      <c r="B123" s="47" t="s">
        <v>135</v>
      </c>
      <c r="C123" s="18"/>
      <c r="D123" s="19">
        <f>D124</f>
        <v>16851</v>
      </c>
      <c r="E123" s="19">
        <f>E124</f>
        <v>16851</v>
      </c>
    </row>
    <row r="124" spans="1:5" ht="14.25">
      <c r="A124" s="120" t="s">
        <v>8</v>
      </c>
      <c r="B124" s="47" t="s">
        <v>135</v>
      </c>
      <c r="C124" s="18">
        <v>500</v>
      </c>
      <c r="D124" s="19">
        <f>D125</f>
        <v>16851</v>
      </c>
      <c r="E124" s="19">
        <f>E125</f>
        <v>16851</v>
      </c>
    </row>
    <row r="125" spans="1:5" ht="14.25">
      <c r="A125" s="17" t="s">
        <v>130</v>
      </c>
      <c r="B125" s="47" t="s">
        <v>135</v>
      </c>
      <c r="C125" s="22">
        <v>510</v>
      </c>
      <c r="D125" s="20">
        <v>16851</v>
      </c>
      <c r="E125" s="20">
        <v>16851</v>
      </c>
    </row>
    <row r="126" spans="1:5" ht="90">
      <c r="A126" s="32" t="s">
        <v>35</v>
      </c>
      <c r="B126" s="49" t="s">
        <v>166</v>
      </c>
      <c r="C126" s="34"/>
      <c r="D126" s="35">
        <f>D127</f>
        <v>5298</v>
      </c>
      <c r="E126" s="35">
        <f>E127</f>
        <v>5298</v>
      </c>
    </row>
    <row r="127" spans="1:5" ht="14.25">
      <c r="A127" s="120" t="s">
        <v>8</v>
      </c>
      <c r="B127" s="47" t="s">
        <v>166</v>
      </c>
      <c r="C127" s="18">
        <v>500</v>
      </c>
      <c r="D127" s="19">
        <f>D128</f>
        <v>5298</v>
      </c>
      <c r="E127" s="19">
        <f>E128</f>
        <v>5298</v>
      </c>
    </row>
    <row r="128" spans="1:5" ht="14.25">
      <c r="A128" s="17" t="s">
        <v>130</v>
      </c>
      <c r="B128" s="47" t="s">
        <v>166</v>
      </c>
      <c r="C128" s="22">
        <v>510</v>
      </c>
      <c r="D128" s="19">
        <v>5298</v>
      </c>
      <c r="E128" s="19">
        <v>5298</v>
      </c>
    </row>
    <row r="129" spans="1:5" ht="30">
      <c r="A129" s="54" t="s">
        <v>136</v>
      </c>
      <c r="B129" s="46" t="s">
        <v>137</v>
      </c>
      <c r="C129" s="15"/>
      <c r="D129" s="16">
        <f t="shared" ref="D129:E131" si="6">D130</f>
        <v>2000</v>
      </c>
      <c r="E129" s="16">
        <f t="shared" si="6"/>
        <v>2000</v>
      </c>
    </row>
    <row r="130" spans="1:5" ht="14.25">
      <c r="A130" s="17" t="s">
        <v>24</v>
      </c>
      <c r="B130" s="48" t="s">
        <v>138</v>
      </c>
      <c r="C130" s="18"/>
      <c r="D130" s="19">
        <f t="shared" si="6"/>
        <v>2000</v>
      </c>
      <c r="E130" s="19">
        <f t="shared" si="6"/>
        <v>2000</v>
      </c>
    </row>
    <row r="131" spans="1:5" ht="14.25">
      <c r="A131" s="120" t="s">
        <v>8</v>
      </c>
      <c r="B131" s="48" t="s">
        <v>138</v>
      </c>
      <c r="C131" s="22">
        <v>500</v>
      </c>
      <c r="D131" s="19">
        <f t="shared" si="6"/>
        <v>2000</v>
      </c>
      <c r="E131" s="19">
        <f t="shared" si="6"/>
        <v>2000</v>
      </c>
    </row>
    <row r="132" spans="1:5" ht="14.25">
      <c r="A132" s="17" t="s">
        <v>130</v>
      </c>
      <c r="B132" s="48" t="s">
        <v>138</v>
      </c>
      <c r="C132" s="22">
        <v>510</v>
      </c>
      <c r="D132" s="19">
        <v>2000</v>
      </c>
      <c r="E132" s="19">
        <v>2000</v>
      </c>
    </row>
    <row r="133" spans="1:5" ht="54" customHeight="1">
      <c r="A133" s="102" t="s">
        <v>139</v>
      </c>
      <c r="B133" s="106" t="s">
        <v>140</v>
      </c>
      <c r="C133" s="107"/>
      <c r="D133" s="89">
        <f t="shared" ref="D133:E136" si="7">D134</f>
        <v>2121.9</v>
      </c>
      <c r="E133" s="89">
        <f t="shared" si="7"/>
        <v>2121.9</v>
      </c>
    </row>
    <row r="134" spans="1:5" ht="51.75" customHeight="1">
      <c r="A134" s="54" t="s">
        <v>141</v>
      </c>
      <c r="B134" s="57" t="s">
        <v>142</v>
      </c>
      <c r="C134" s="18"/>
      <c r="D134" s="35">
        <f t="shared" si="7"/>
        <v>2121.9</v>
      </c>
      <c r="E134" s="35">
        <f t="shared" si="7"/>
        <v>2121.9</v>
      </c>
    </row>
    <row r="135" spans="1:5" ht="49.5" customHeight="1">
      <c r="A135" s="28" t="s">
        <v>12</v>
      </c>
      <c r="B135" s="58" t="s">
        <v>143</v>
      </c>
      <c r="C135" s="34"/>
      <c r="D135" s="36">
        <f t="shared" si="7"/>
        <v>2121.9</v>
      </c>
      <c r="E135" s="36">
        <f t="shared" si="7"/>
        <v>2121.9</v>
      </c>
    </row>
    <row r="136" spans="1:5" ht="22.5" customHeight="1">
      <c r="A136" s="17" t="s">
        <v>8</v>
      </c>
      <c r="B136" s="58" t="s">
        <v>143</v>
      </c>
      <c r="C136" s="22">
        <v>500</v>
      </c>
      <c r="D136" s="20">
        <f t="shared" si="7"/>
        <v>2121.9</v>
      </c>
      <c r="E136" s="20">
        <f t="shared" si="7"/>
        <v>2121.9</v>
      </c>
    </row>
    <row r="137" spans="1:5" ht="21.75" customHeight="1">
      <c r="A137" s="21" t="s">
        <v>11</v>
      </c>
      <c r="B137" s="58" t="s">
        <v>143</v>
      </c>
      <c r="C137" s="18">
        <v>540</v>
      </c>
      <c r="D137" s="20">
        <v>2121.9</v>
      </c>
      <c r="E137" s="20">
        <v>2121.9</v>
      </c>
    </row>
    <row r="138" spans="1:5" ht="24" customHeight="1">
      <c r="A138" s="108" t="s">
        <v>124</v>
      </c>
      <c r="B138" s="103" t="s">
        <v>77</v>
      </c>
      <c r="C138" s="104"/>
      <c r="D138" s="105">
        <f>D139+D149</f>
        <v>17239.2</v>
      </c>
      <c r="E138" s="105">
        <f>E139+E149</f>
        <v>17411.5</v>
      </c>
    </row>
    <row r="139" spans="1:5" ht="29.25" customHeight="1">
      <c r="A139" s="14" t="s">
        <v>76</v>
      </c>
      <c r="B139" s="49" t="s">
        <v>78</v>
      </c>
      <c r="C139" s="15"/>
      <c r="D139" s="16">
        <f>D140+D143+D146</f>
        <v>7813.2999999999993</v>
      </c>
      <c r="E139" s="16">
        <f>E140+E143+E146</f>
        <v>7935</v>
      </c>
    </row>
    <row r="140" spans="1:5" ht="27" customHeight="1">
      <c r="A140" s="32" t="s">
        <v>1</v>
      </c>
      <c r="B140" s="49" t="s">
        <v>79</v>
      </c>
      <c r="C140" s="34"/>
      <c r="D140" s="35">
        <f>D141</f>
        <v>7663.2999999999993</v>
      </c>
      <c r="E140" s="35">
        <f>E141</f>
        <v>7751.9</v>
      </c>
    </row>
    <row r="141" spans="1:5" ht="60" customHeight="1">
      <c r="A141" s="67" t="s">
        <v>65</v>
      </c>
      <c r="B141" s="48" t="s">
        <v>79</v>
      </c>
      <c r="C141" s="23">
        <v>100</v>
      </c>
      <c r="D141" s="19">
        <f>D142</f>
        <v>7663.2999999999993</v>
      </c>
      <c r="E141" s="19">
        <f>E142</f>
        <v>7751.9</v>
      </c>
    </row>
    <row r="142" spans="1:5" ht="26.25" customHeight="1">
      <c r="A142" s="67" t="s">
        <v>66</v>
      </c>
      <c r="B142" s="48" t="s">
        <v>79</v>
      </c>
      <c r="C142" s="22">
        <v>120</v>
      </c>
      <c r="D142" s="68">
        <f>8471.4-808.1</f>
        <v>7663.2999999999993</v>
      </c>
      <c r="E142" s="68">
        <f>8560-808.1</f>
        <v>7751.9</v>
      </c>
    </row>
    <row r="143" spans="1:5" ht="60">
      <c r="A143" s="14" t="s">
        <v>52</v>
      </c>
      <c r="B143" s="79" t="s">
        <v>158</v>
      </c>
      <c r="C143" s="30"/>
      <c r="D143" s="16">
        <f>D144</f>
        <v>149.6</v>
      </c>
      <c r="E143" s="16">
        <f>E144</f>
        <v>182.6</v>
      </c>
    </row>
    <row r="144" spans="1:5" ht="32.25" customHeight="1">
      <c r="A144" s="67" t="s">
        <v>68</v>
      </c>
      <c r="B144" s="75" t="s">
        <v>158</v>
      </c>
      <c r="C144" s="22">
        <v>200</v>
      </c>
      <c r="D144" s="20">
        <f>D145</f>
        <v>149.6</v>
      </c>
      <c r="E144" s="20">
        <f>E145</f>
        <v>182.6</v>
      </c>
    </row>
    <row r="145" spans="1:5" ht="31.5" customHeight="1">
      <c r="A145" s="67" t="s">
        <v>69</v>
      </c>
      <c r="B145" s="75" t="s">
        <v>158</v>
      </c>
      <c r="C145" s="22">
        <v>240</v>
      </c>
      <c r="D145" s="20">
        <v>149.6</v>
      </c>
      <c r="E145" s="20">
        <v>182.6</v>
      </c>
    </row>
    <row r="146" spans="1:5" ht="45">
      <c r="A146" s="14" t="s">
        <v>19</v>
      </c>
      <c r="B146" s="75" t="s">
        <v>159</v>
      </c>
      <c r="C146" s="22"/>
      <c r="D146" s="20">
        <f>D147</f>
        <v>0.4</v>
      </c>
      <c r="E146" s="20">
        <f>E147</f>
        <v>0.5</v>
      </c>
    </row>
    <row r="147" spans="1:5" ht="33.75" customHeight="1">
      <c r="A147" s="67" t="s">
        <v>68</v>
      </c>
      <c r="B147" s="75" t="s">
        <v>159</v>
      </c>
      <c r="C147" s="22">
        <v>200</v>
      </c>
      <c r="D147" s="20">
        <f>D148</f>
        <v>0.4</v>
      </c>
      <c r="E147" s="20">
        <f>E148</f>
        <v>0.5</v>
      </c>
    </row>
    <row r="148" spans="1:5" ht="30.75" customHeight="1">
      <c r="A148" s="67" t="s">
        <v>69</v>
      </c>
      <c r="B148" s="75" t="s">
        <v>159</v>
      </c>
      <c r="C148" s="22">
        <v>240</v>
      </c>
      <c r="D148" s="68">
        <v>0.4</v>
      </c>
      <c r="E148" s="68">
        <v>0.5</v>
      </c>
    </row>
    <row r="149" spans="1:5" ht="52.5" customHeight="1">
      <c r="A149" s="122" t="s">
        <v>205</v>
      </c>
      <c r="B149" s="49" t="s">
        <v>206</v>
      </c>
      <c r="C149" s="34"/>
      <c r="D149" s="37">
        <f>D150</f>
        <v>9425.9000000000015</v>
      </c>
      <c r="E149" s="37">
        <f>E150</f>
        <v>9476.5</v>
      </c>
    </row>
    <row r="150" spans="1:5" ht="30.75" customHeight="1" thickBot="1">
      <c r="A150" s="32" t="s">
        <v>192</v>
      </c>
      <c r="B150" s="49" t="s">
        <v>207</v>
      </c>
      <c r="C150" s="34"/>
      <c r="D150" s="37">
        <f>D151+D153+D155</f>
        <v>9425.9000000000015</v>
      </c>
      <c r="E150" s="37">
        <f>E151+E153+E155</f>
        <v>9476.5</v>
      </c>
    </row>
    <row r="151" spans="1:5" ht="30.75" customHeight="1" thickBot="1">
      <c r="A151" s="123" t="s">
        <v>65</v>
      </c>
      <c r="B151" s="48" t="s">
        <v>207</v>
      </c>
      <c r="C151" s="22">
        <v>100</v>
      </c>
      <c r="D151" s="56">
        <f>D152</f>
        <v>5282</v>
      </c>
      <c r="E151" s="56">
        <f>E152</f>
        <v>5282</v>
      </c>
    </row>
    <row r="152" spans="1:5" ht="30.75" customHeight="1" thickBot="1">
      <c r="A152" s="72" t="s">
        <v>80</v>
      </c>
      <c r="B152" s="48" t="s">
        <v>207</v>
      </c>
      <c r="C152" s="22">
        <v>110</v>
      </c>
      <c r="D152" s="56">
        <v>5282</v>
      </c>
      <c r="E152" s="68">
        <v>5282</v>
      </c>
    </row>
    <row r="153" spans="1:5" ht="30.75" customHeight="1">
      <c r="A153" s="124" t="s">
        <v>68</v>
      </c>
      <c r="B153" s="48" t="s">
        <v>207</v>
      </c>
      <c r="C153" s="22">
        <v>200</v>
      </c>
      <c r="D153" s="56">
        <f>D154</f>
        <v>4073.7</v>
      </c>
      <c r="E153" s="56">
        <f>E154</f>
        <v>4120</v>
      </c>
    </row>
    <row r="154" spans="1:5" ht="30.75" customHeight="1" thickBot="1">
      <c r="A154" s="67" t="s">
        <v>69</v>
      </c>
      <c r="B154" s="48" t="s">
        <v>207</v>
      </c>
      <c r="C154" s="22">
        <v>240</v>
      </c>
      <c r="D154" s="56">
        <v>4073.7</v>
      </c>
      <c r="E154" s="68">
        <v>4120</v>
      </c>
    </row>
    <row r="155" spans="1:5" ht="30.75" customHeight="1" thickBot="1">
      <c r="A155" s="123" t="s">
        <v>20</v>
      </c>
      <c r="B155" s="48" t="s">
        <v>207</v>
      </c>
      <c r="C155" s="22">
        <v>800</v>
      </c>
      <c r="D155" s="56">
        <f>D156</f>
        <v>70.2</v>
      </c>
      <c r="E155" s="56">
        <f>E156</f>
        <v>74.5</v>
      </c>
    </row>
    <row r="156" spans="1:5" ht="30.75" customHeight="1">
      <c r="A156" s="125" t="s">
        <v>17</v>
      </c>
      <c r="B156" s="48" t="s">
        <v>207</v>
      </c>
      <c r="C156" s="22">
        <v>850</v>
      </c>
      <c r="D156" s="56">
        <v>70.2</v>
      </c>
      <c r="E156" s="68">
        <v>74.5</v>
      </c>
    </row>
    <row r="157" spans="1:5" ht="126.75" customHeight="1">
      <c r="A157" s="117" t="s">
        <v>197</v>
      </c>
      <c r="B157" s="92" t="s">
        <v>93</v>
      </c>
      <c r="C157" s="93"/>
      <c r="D157" s="94">
        <f>D158+D163</f>
        <v>1494.1</v>
      </c>
      <c r="E157" s="94">
        <f>E158+E163</f>
        <v>1511</v>
      </c>
    </row>
    <row r="158" spans="1:5" ht="48.75" customHeight="1">
      <c r="A158" s="32" t="s">
        <v>14</v>
      </c>
      <c r="B158" s="49" t="s">
        <v>183</v>
      </c>
      <c r="C158" s="34"/>
      <c r="D158" s="35">
        <f>D159+D161</f>
        <v>1394.1</v>
      </c>
      <c r="E158" s="35">
        <f>E159+E161</f>
        <v>1411</v>
      </c>
    </row>
    <row r="159" spans="1:5" ht="57.75" customHeight="1">
      <c r="A159" s="67" t="s">
        <v>65</v>
      </c>
      <c r="B159" s="48" t="s">
        <v>183</v>
      </c>
      <c r="C159" s="23">
        <v>100</v>
      </c>
      <c r="D159" s="19">
        <f>D160</f>
        <v>1342</v>
      </c>
      <c r="E159" s="19">
        <f>E160</f>
        <v>1357</v>
      </c>
    </row>
    <row r="160" spans="1:5" ht="33.75" customHeight="1">
      <c r="A160" s="72" t="s">
        <v>80</v>
      </c>
      <c r="B160" s="48" t="s">
        <v>183</v>
      </c>
      <c r="C160" s="22">
        <v>110</v>
      </c>
      <c r="D160" s="68">
        <v>1342</v>
      </c>
      <c r="E160" s="68">
        <v>1357</v>
      </c>
    </row>
    <row r="161" spans="1:5" ht="24" customHeight="1">
      <c r="A161" s="67" t="s">
        <v>68</v>
      </c>
      <c r="B161" s="48" t="s">
        <v>183</v>
      </c>
      <c r="C161" s="22">
        <v>200</v>
      </c>
      <c r="D161" s="19">
        <f>D162</f>
        <v>52.1</v>
      </c>
      <c r="E161" s="19">
        <f>E162</f>
        <v>54</v>
      </c>
    </row>
    <row r="162" spans="1:5" ht="25.5">
      <c r="A162" s="67" t="s">
        <v>69</v>
      </c>
      <c r="B162" s="48" t="s">
        <v>183</v>
      </c>
      <c r="C162" s="22">
        <v>240</v>
      </c>
      <c r="D162" s="19">
        <v>52.1</v>
      </c>
      <c r="E162" s="19">
        <v>54</v>
      </c>
    </row>
    <row r="163" spans="1:5" ht="30">
      <c r="A163" s="55" t="s">
        <v>182</v>
      </c>
      <c r="B163" s="46" t="s">
        <v>184</v>
      </c>
      <c r="C163" s="15"/>
      <c r="D163" s="16">
        <f>D164</f>
        <v>100</v>
      </c>
      <c r="E163" s="16">
        <f>E164</f>
        <v>100</v>
      </c>
    </row>
    <row r="164" spans="1:5" ht="14.25">
      <c r="A164" s="17" t="s">
        <v>8</v>
      </c>
      <c r="B164" s="42" t="s">
        <v>184</v>
      </c>
      <c r="C164" s="22">
        <v>500</v>
      </c>
      <c r="D164" s="20">
        <f>D165</f>
        <v>100</v>
      </c>
      <c r="E164" s="20">
        <f>E165</f>
        <v>100</v>
      </c>
    </row>
    <row r="165" spans="1:5" ht="21.75" customHeight="1">
      <c r="A165" s="21" t="s">
        <v>11</v>
      </c>
      <c r="B165" s="42" t="s">
        <v>184</v>
      </c>
      <c r="C165" s="18">
        <v>540</v>
      </c>
      <c r="D165" s="20">
        <v>100</v>
      </c>
      <c r="E165" s="20">
        <v>100</v>
      </c>
    </row>
    <row r="166" spans="1:5" ht="49.5">
      <c r="A166" s="121" t="s">
        <v>196</v>
      </c>
      <c r="B166" s="109" t="s">
        <v>120</v>
      </c>
      <c r="C166" s="110"/>
      <c r="D166" s="94">
        <f t="shared" ref="D166:E168" si="8">D167</f>
        <v>254.8</v>
      </c>
      <c r="E166" s="94">
        <f t="shared" si="8"/>
        <v>260</v>
      </c>
    </row>
    <row r="167" spans="1:5" ht="24.75" customHeight="1">
      <c r="A167" s="32" t="s">
        <v>121</v>
      </c>
      <c r="B167" s="60" t="s">
        <v>122</v>
      </c>
      <c r="C167" s="33"/>
      <c r="D167" s="59">
        <f t="shared" si="8"/>
        <v>254.8</v>
      </c>
      <c r="E167" s="59">
        <f t="shared" si="8"/>
        <v>260</v>
      </c>
    </row>
    <row r="168" spans="1:5" ht="32.25" customHeight="1">
      <c r="A168" s="67" t="s">
        <v>68</v>
      </c>
      <c r="B168" s="51" t="s">
        <v>122</v>
      </c>
      <c r="C168" s="22">
        <v>200</v>
      </c>
      <c r="D168" s="20">
        <f t="shared" si="8"/>
        <v>254.8</v>
      </c>
      <c r="E168" s="20">
        <f t="shared" si="8"/>
        <v>260</v>
      </c>
    </row>
    <row r="169" spans="1:5" ht="28.5" customHeight="1">
      <c r="A169" s="67" t="s">
        <v>69</v>
      </c>
      <c r="B169" s="51" t="s">
        <v>122</v>
      </c>
      <c r="C169" s="22">
        <v>240</v>
      </c>
      <c r="D169" s="20">
        <v>254.8</v>
      </c>
      <c r="E169" s="20">
        <v>260</v>
      </c>
    </row>
    <row r="170" spans="1:5" ht="44.25" customHeight="1">
      <c r="A170" s="115" t="s">
        <v>169</v>
      </c>
      <c r="B170" s="92" t="s">
        <v>170</v>
      </c>
      <c r="C170" s="110"/>
      <c r="D170" s="96">
        <f>D171+D189</f>
        <v>9005.2000000000007</v>
      </c>
      <c r="E170" s="96">
        <f>E171+E189</f>
        <v>11226.7</v>
      </c>
    </row>
    <row r="171" spans="1:5" ht="45" customHeight="1">
      <c r="A171" s="108" t="s">
        <v>174</v>
      </c>
      <c r="B171" s="103" t="s">
        <v>175</v>
      </c>
      <c r="C171" s="111"/>
      <c r="D171" s="112">
        <f>D172+D175+D178+D181+D186</f>
        <v>7099.4000000000005</v>
      </c>
      <c r="E171" s="112">
        <f>E172+E175+E178+E181+E186</f>
        <v>8871</v>
      </c>
    </row>
    <row r="172" spans="1:5" ht="88.5" customHeight="1">
      <c r="A172" s="53" t="s">
        <v>33</v>
      </c>
      <c r="B172" s="60" t="s">
        <v>185</v>
      </c>
      <c r="C172" s="66"/>
      <c r="D172" s="37">
        <f>D173</f>
        <v>40.6</v>
      </c>
      <c r="E172" s="37">
        <f>E173</f>
        <v>51.7</v>
      </c>
    </row>
    <row r="173" spans="1:5" ht="26.25" customHeight="1">
      <c r="A173" s="24" t="s">
        <v>45</v>
      </c>
      <c r="B173" s="77" t="s">
        <v>185</v>
      </c>
      <c r="C173" s="22">
        <v>300</v>
      </c>
      <c r="D173" s="68">
        <f>D174</f>
        <v>40.6</v>
      </c>
      <c r="E173" s="68">
        <f>E174</f>
        <v>51.7</v>
      </c>
    </row>
    <row r="174" spans="1:5" ht="30.75" customHeight="1">
      <c r="A174" s="24" t="s">
        <v>29</v>
      </c>
      <c r="B174" s="77" t="s">
        <v>185</v>
      </c>
      <c r="C174" s="73">
        <v>310</v>
      </c>
      <c r="D174" s="68">
        <v>40.6</v>
      </c>
      <c r="E174" s="68">
        <v>51.7</v>
      </c>
    </row>
    <row r="175" spans="1:5" ht="31.5" customHeight="1">
      <c r="A175" s="53" t="s">
        <v>34</v>
      </c>
      <c r="B175" s="60" t="s">
        <v>186</v>
      </c>
      <c r="C175" s="78"/>
      <c r="D175" s="37">
        <f>D176</f>
        <v>173</v>
      </c>
      <c r="E175" s="37">
        <f>E176</f>
        <v>220.2</v>
      </c>
    </row>
    <row r="176" spans="1:5" ht="27.75" customHeight="1">
      <c r="A176" s="24" t="s">
        <v>45</v>
      </c>
      <c r="B176" s="77" t="s">
        <v>186</v>
      </c>
      <c r="C176" s="22">
        <v>300</v>
      </c>
      <c r="D176" s="68">
        <f>D177</f>
        <v>173</v>
      </c>
      <c r="E176" s="68">
        <f>E177</f>
        <v>220.2</v>
      </c>
    </row>
    <row r="177" spans="1:5" ht="24" customHeight="1">
      <c r="A177" s="21" t="s">
        <v>22</v>
      </c>
      <c r="B177" s="77" t="s">
        <v>186</v>
      </c>
      <c r="C177" s="73">
        <v>320</v>
      </c>
      <c r="D177" s="68">
        <v>173</v>
      </c>
      <c r="E177" s="68">
        <v>220.2</v>
      </c>
    </row>
    <row r="178" spans="1:5" ht="55.5" customHeight="1">
      <c r="A178" s="14" t="s">
        <v>58</v>
      </c>
      <c r="B178" s="60" t="s">
        <v>187</v>
      </c>
      <c r="C178" s="34"/>
      <c r="D178" s="35">
        <f>D179</f>
        <v>679.7</v>
      </c>
      <c r="E178" s="35">
        <f>E179</f>
        <v>865</v>
      </c>
    </row>
    <row r="179" spans="1:5" ht="17.25" customHeight="1">
      <c r="A179" s="24" t="s">
        <v>45</v>
      </c>
      <c r="B179" s="77" t="s">
        <v>187</v>
      </c>
      <c r="C179" s="22">
        <v>300</v>
      </c>
      <c r="D179" s="20">
        <f>D180</f>
        <v>679.7</v>
      </c>
      <c r="E179" s="20">
        <f>E180</f>
        <v>865</v>
      </c>
    </row>
    <row r="180" spans="1:5" ht="14.25">
      <c r="A180" s="24" t="s">
        <v>29</v>
      </c>
      <c r="B180" s="77" t="s">
        <v>187</v>
      </c>
      <c r="C180" s="73">
        <v>310</v>
      </c>
      <c r="D180" s="20">
        <v>679.7</v>
      </c>
      <c r="E180" s="20">
        <v>865</v>
      </c>
    </row>
    <row r="181" spans="1:5" ht="15">
      <c r="A181" s="14" t="s">
        <v>59</v>
      </c>
      <c r="B181" s="60" t="s">
        <v>188</v>
      </c>
      <c r="C181" s="34"/>
      <c r="D181" s="35">
        <f>D184+D182</f>
        <v>447.3</v>
      </c>
      <c r="E181" s="35">
        <f>E184+E182</f>
        <v>569.29999999999995</v>
      </c>
    </row>
    <row r="182" spans="1:5" ht="14.25" hidden="1">
      <c r="A182" s="17" t="s">
        <v>61</v>
      </c>
      <c r="B182" s="77" t="s">
        <v>188</v>
      </c>
      <c r="C182" s="64">
        <v>200</v>
      </c>
      <c r="D182" s="20">
        <f>D183</f>
        <v>0</v>
      </c>
      <c r="E182" s="20">
        <f>E183</f>
        <v>0</v>
      </c>
    </row>
    <row r="183" spans="1:5" ht="14.25" hidden="1">
      <c r="A183" s="17" t="s">
        <v>27</v>
      </c>
      <c r="B183" s="77" t="s">
        <v>188</v>
      </c>
      <c r="C183" s="64">
        <v>240</v>
      </c>
      <c r="D183" s="65"/>
      <c r="E183" s="65"/>
    </row>
    <row r="184" spans="1:5" ht="14.25">
      <c r="A184" s="24" t="s">
        <v>45</v>
      </c>
      <c r="B184" s="77" t="s">
        <v>188</v>
      </c>
      <c r="C184" s="22">
        <v>300</v>
      </c>
      <c r="D184" s="20">
        <f>D185</f>
        <v>447.3</v>
      </c>
      <c r="E184" s="20">
        <f>E185</f>
        <v>569.29999999999995</v>
      </c>
    </row>
    <row r="185" spans="1:5">
      <c r="A185" s="21" t="s">
        <v>22</v>
      </c>
      <c r="B185" s="77" t="s">
        <v>188</v>
      </c>
      <c r="C185" s="22">
        <v>320</v>
      </c>
      <c r="D185" s="20">
        <v>447.3</v>
      </c>
      <c r="E185" s="20">
        <v>569.29999999999995</v>
      </c>
    </row>
    <row r="186" spans="1:5" ht="56.25" customHeight="1">
      <c r="A186" s="14" t="s">
        <v>60</v>
      </c>
      <c r="B186" s="60" t="s">
        <v>189</v>
      </c>
      <c r="C186" s="34"/>
      <c r="D186" s="35">
        <f>D187</f>
        <v>5758.8</v>
      </c>
      <c r="E186" s="35">
        <f>E187</f>
        <v>7164.8</v>
      </c>
    </row>
    <row r="187" spans="1:5" ht="14.25">
      <c r="A187" s="24" t="s">
        <v>45</v>
      </c>
      <c r="B187" s="77" t="s">
        <v>189</v>
      </c>
      <c r="C187" s="22">
        <v>300</v>
      </c>
      <c r="D187" s="20">
        <f>D188</f>
        <v>5758.8</v>
      </c>
      <c r="E187" s="20">
        <f>E188</f>
        <v>7164.8</v>
      </c>
    </row>
    <row r="188" spans="1:5" ht="21.75" customHeight="1">
      <c r="A188" s="24" t="s">
        <v>29</v>
      </c>
      <c r="B188" s="77" t="s">
        <v>189</v>
      </c>
      <c r="C188" s="73">
        <v>310</v>
      </c>
      <c r="D188" s="20">
        <v>5758.8</v>
      </c>
      <c r="E188" s="20">
        <v>7164.8</v>
      </c>
    </row>
    <row r="189" spans="1:5" ht="42.75" customHeight="1">
      <c r="A189" s="113" t="s">
        <v>173</v>
      </c>
      <c r="B189" s="87" t="s">
        <v>171</v>
      </c>
      <c r="C189" s="104"/>
      <c r="D189" s="112">
        <f>D190</f>
        <v>1905.8</v>
      </c>
      <c r="E189" s="112">
        <f>E190</f>
        <v>2355.6999999999998</v>
      </c>
    </row>
    <row r="190" spans="1:5" ht="57.75" customHeight="1">
      <c r="A190" s="14" t="s">
        <v>15</v>
      </c>
      <c r="B190" s="49" t="s">
        <v>172</v>
      </c>
      <c r="C190" s="22"/>
      <c r="D190" s="37">
        <f>D191+D193</f>
        <v>1905.8</v>
      </c>
      <c r="E190" s="37">
        <f>E191+E193</f>
        <v>2355.6999999999998</v>
      </c>
    </row>
    <row r="191" spans="1:5" ht="63.75" customHeight="1">
      <c r="A191" s="67" t="s">
        <v>65</v>
      </c>
      <c r="B191" s="71" t="s">
        <v>172</v>
      </c>
      <c r="C191" s="22">
        <v>100</v>
      </c>
      <c r="D191" s="56">
        <f>D192</f>
        <v>1757</v>
      </c>
      <c r="E191" s="56">
        <f>E192</f>
        <v>2172</v>
      </c>
    </row>
    <row r="192" spans="1:5" ht="27" customHeight="1">
      <c r="A192" s="72" t="s">
        <v>80</v>
      </c>
      <c r="B192" s="71" t="s">
        <v>172</v>
      </c>
      <c r="C192" s="22">
        <v>110</v>
      </c>
      <c r="D192" s="56">
        <v>1757</v>
      </c>
      <c r="E192" s="56">
        <v>2172</v>
      </c>
    </row>
    <row r="193" spans="1:5" ht="42.75" customHeight="1">
      <c r="A193" s="67" t="s">
        <v>68</v>
      </c>
      <c r="B193" s="71" t="s">
        <v>172</v>
      </c>
      <c r="C193" s="22">
        <v>200</v>
      </c>
      <c r="D193" s="56">
        <f>D194</f>
        <v>148.80000000000001</v>
      </c>
      <c r="E193" s="56">
        <f>E194</f>
        <v>183.7</v>
      </c>
    </row>
    <row r="194" spans="1:5" ht="27.75" customHeight="1">
      <c r="A194" s="67" t="s">
        <v>69</v>
      </c>
      <c r="B194" s="71" t="s">
        <v>172</v>
      </c>
      <c r="C194" s="22">
        <v>240</v>
      </c>
      <c r="D194" s="56">
        <v>148.80000000000001</v>
      </c>
      <c r="E194" s="56">
        <v>183.7</v>
      </c>
    </row>
    <row r="195" spans="1:5" ht="26.25" customHeight="1">
      <c r="A195" s="114" t="s">
        <v>62</v>
      </c>
      <c r="B195" s="92" t="s">
        <v>63</v>
      </c>
      <c r="C195" s="93"/>
      <c r="D195" s="94">
        <f>D196+D202+D209+D214+D217+D222+D225+D228+D231+D234+D237+D240+D243+D199</f>
        <v>8887.1999999999989</v>
      </c>
      <c r="E195" s="94">
        <f>E196+E202+E209+E214+E217+E222+E225+E228+E231+E234+E237+E240+E243+E199</f>
        <v>9037.0999999999985</v>
      </c>
    </row>
    <row r="196" spans="1:5" ht="27.75" customHeight="1">
      <c r="A196" s="32" t="s">
        <v>5</v>
      </c>
      <c r="B196" s="49" t="s">
        <v>64</v>
      </c>
      <c r="C196" s="34"/>
      <c r="D196" s="36">
        <f>D197</f>
        <v>2112</v>
      </c>
      <c r="E196" s="36">
        <f>E197</f>
        <v>2135</v>
      </c>
    </row>
    <row r="197" spans="1:5" ht="59.25" customHeight="1">
      <c r="A197" s="67" t="s">
        <v>65</v>
      </c>
      <c r="B197" s="47" t="s">
        <v>64</v>
      </c>
      <c r="C197" s="18">
        <v>100</v>
      </c>
      <c r="D197" s="20">
        <f>D198</f>
        <v>2112</v>
      </c>
      <c r="E197" s="20">
        <f>E198</f>
        <v>2135</v>
      </c>
    </row>
    <row r="198" spans="1:5" ht="28.5" customHeight="1">
      <c r="A198" s="67" t="s">
        <v>66</v>
      </c>
      <c r="B198" s="47" t="s">
        <v>64</v>
      </c>
      <c r="C198" s="22">
        <v>120</v>
      </c>
      <c r="D198" s="20">
        <v>2112</v>
      </c>
      <c r="E198" s="20">
        <v>2135</v>
      </c>
    </row>
    <row r="199" spans="1:5" ht="41.25" hidden="1" customHeight="1">
      <c r="A199" s="32" t="s">
        <v>147</v>
      </c>
      <c r="B199" s="49" t="s">
        <v>144</v>
      </c>
      <c r="C199" s="39"/>
      <c r="D199" s="36">
        <f>D200</f>
        <v>0</v>
      </c>
      <c r="E199" s="36">
        <f>E200</f>
        <v>0</v>
      </c>
    </row>
    <row r="200" spans="1:5" ht="33" hidden="1" customHeight="1">
      <c r="A200" s="67" t="s">
        <v>68</v>
      </c>
      <c r="B200" s="48" t="s">
        <v>144</v>
      </c>
      <c r="C200" s="22">
        <v>200</v>
      </c>
      <c r="D200" s="20">
        <f>D201</f>
        <v>0</v>
      </c>
      <c r="E200" s="20">
        <f>E201</f>
        <v>0</v>
      </c>
    </row>
    <row r="201" spans="1:5" ht="37.5" hidden="1" customHeight="1">
      <c r="A201" s="67" t="s">
        <v>69</v>
      </c>
      <c r="B201" s="48" t="s">
        <v>144</v>
      </c>
      <c r="C201" s="22">
        <v>240</v>
      </c>
      <c r="D201" s="20"/>
      <c r="E201" s="20"/>
    </row>
    <row r="202" spans="1:5" s="52" customFormat="1" ht="27.75" customHeight="1">
      <c r="A202" s="32" t="s">
        <v>1</v>
      </c>
      <c r="B202" s="49" t="s">
        <v>67</v>
      </c>
      <c r="C202" s="34"/>
      <c r="D202" s="35">
        <f>D203+D205+D207</f>
        <v>902.19999999999993</v>
      </c>
      <c r="E202" s="35">
        <f>E203+E205+E207</f>
        <v>919</v>
      </c>
    </row>
    <row r="203" spans="1:5" ht="58.5" customHeight="1">
      <c r="A203" s="67" t="s">
        <v>65</v>
      </c>
      <c r="B203" s="47" t="s">
        <v>67</v>
      </c>
      <c r="C203" s="23">
        <v>100</v>
      </c>
      <c r="D203" s="19">
        <f>D204</f>
        <v>752.4</v>
      </c>
      <c r="E203" s="19">
        <f>E204</f>
        <v>766</v>
      </c>
    </row>
    <row r="204" spans="1:5" ht="30" customHeight="1">
      <c r="A204" s="67" t="s">
        <v>66</v>
      </c>
      <c r="B204" s="47" t="s">
        <v>67</v>
      </c>
      <c r="C204" s="22">
        <v>120</v>
      </c>
      <c r="D204" s="19">
        <v>752.4</v>
      </c>
      <c r="E204" s="19">
        <v>766</v>
      </c>
    </row>
    <row r="205" spans="1:5" ht="45.75" customHeight="1">
      <c r="A205" s="67" t="s">
        <v>68</v>
      </c>
      <c r="B205" s="47" t="s">
        <v>67</v>
      </c>
      <c r="C205" s="22">
        <v>200</v>
      </c>
      <c r="D205" s="19">
        <f>D206</f>
        <v>143</v>
      </c>
      <c r="E205" s="19">
        <f>E206</f>
        <v>146</v>
      </c>
    </row>
    <row r="206" spans="1:5" ht="35.25" customHeight="1">
      <c r="A206" s="67" t="s">
        <v>69</v>
      </c>
      <c r="B206" s="47" t="s">
        <v>67</v>
      </c>
      <c r="C206" s="22">
        <v>240</v>
      </c>
      <c r="D206" s="68">
        <v>143</v>
      </c>
      <c r="E206" s="68">
        <v>146</v>
      </c>
    </row>
    <row r="207" spans="1:5" ht="18" customHeight="1">
      <c r="A207" s="67" t="s">
        <v>20</v>
      </c>
      <c r="B207" s="47" t="s">
        <v>67</v>
      </c>
      <c r="C207" s="18">
        <v>800</v>
      </c>
      <c r="D207" s="19">
        <f>D208</f>
        <v>6.8</v>
      </c>
      <c r="E207" s="19">
        <f>E208</f>
        <v>7</v>
      </c>
    </row>
    <row r="208" spans="1:5" ht="14.25">
      <c r="A208" s="67" t="s">
        <v>17</v>
      </c>
      <c r="B208" s="47" t="s">
        <v>67</v>
      </c>
      <c r="C208" s="22">
        <v>850</v>
      </c>
      <c r="D208" s="19">
        <v>6.8</v>
      </c>
      <c r="E208" s="19">
        <v>7</v>
      </c>
    </row>
    <row r="209" spans="1:5" s="2" customFormat="1" ht="30">
      <c r="A209" s="14" t="s">
        <v>48</v>
      </c>
      <c r="B209" s="79" t="s">
        <v>154</v>
      </c>
      <c r="C209" s="15"/>
      <c r="D209" s="80">
        <f>D210+D212</f>
        <v>0.60000000000000009</v>
      </c>
      <c r="E209" s="80">
        <f>E210+E212</f>
        <v>0.7</v>
      </c>
    </row>
    <row r="210" spans="1:5" ht="38.25" customHeight="1">
      <c r="A210" s="67" t="s">
        <v>68</v>
      </c>
      <c r="B210" s="75" t="s">
        <v>154</v>
      </c>
      <c r="C210" s="22">
        <v>200</v>
      </c>
      <c r="D210" s="81">
        <f>D211</f>
        <v>0.2</v>
      </c>
      <c r="E210" s="81">
        <f>E211</f>
        <v>0.3</v>
      </c>
    </row>
    <row r="211" spans="1:5" ht="15.75">
      <c r="A211" s="25" t="s">
        <v>27</v>
      </c>
      <c r="B211" s="75" t="s">
        <v>154</v>
      </c>
      <c r="C211" s="22">
        <v>240</v>
      </c>
      <c r="D211" s="81">
        <v>0.2</v>
      </c>
      <c r="E211" s="81">
        <v>0.3</v>
      </c>
    </row>
    <row r="212" spans="1:5" ht="14.25">
      <c r="A212" s="28" t="s">
        <v>8</v>
      </c>
      <c r="B212" s="48" t="s">
        <v>154</v>
      </c>
      <c r="C212" s="18">
        <v>500</v>
      </c>
      <c r="D212" s="29">
        <f>D213</f>
        <v>0.4</v>
      </c>
      <c r="E212" s="29">
        <f>E213</f>
        <v>0.4</v>
      </c>
    </row>
    <row r="213" spans="1:5" ht="14.25">
      <c r="A213" s="85" t="s">
        <v>18</v>
      </c>
      <c r="B213" s="48" t="s">
        <v>154</v>
      </c>
      <c r="C213" s="18">
        <v>530</v>
      </c>
      <c r="D213" s="29">
        <v>0.4</v>
      </c>
      <c r="E213" s="29">
        <v>0.4</v>
      </c>
    </row>
    <row r="214" spans="1:5" ht="45">
      <c r="A214" s="14" t="s">
        <v>49</v>
      </c>
      <c r="B214" s="75" t="s">
        <v>155</v>
      </c>
      <c r="C214" s="22"/>
      <c r="D214" s="81">
        <f>D215</f>
        <v>364.9</v>
      </c>
      <c r="E214" s="81">
        <f>E215</f>
        <v>364.9</v>
      </c>
    </row>
    <row r="215" spans="1:5" ht="39">
      <c r="A215" s="67" t="s">
        <v>65</v>
      </c>
      <c r="B215" s="75" t="s">
        <v>155</v>
      </c>
      <c r="C215" s="22">
        <v>100</v>
      </c>
      <c r="D215" s="81">
        <f>D216</f>
        <v>364.9</v>
      </c>
      <c r="E215" s="81">
        <f>E216</f>
        <v>364.9</v>
      </c>
    </row>
    <row r="216" spans="1:5" ht="26.25">
      <c r="A216" s="72" t="s">
        <v>80</v>
      </c>
      <c r="B216" s="75" t="s">
        <v>155</v>
      </c>
      <c r="C216" s="22">
        <v>110</v>
      </c>
      <c r="D216" s="81">
        <v>364.9</v>
      </c>
      <c r="E216" s="81">
        <v>364.9</v>
      </c>
    </row>
    <row r="217" spans="1:5" ht="60">
      <c r="A217" s="82" t="s">
        <v>51</v>
      </c>
      <c r="B217" s="75" t="s">
        <v>50</v>
      </c>
      <c r="C217" s="22"/>
      <c r="D217" s="81">
        <f>D218+D220</f>
        <v>74.7</v>
      </c>
      <c r="E217" s="81">
        <f>E218+E220</f>
        <v>74.7</v>
      </c>
    </row>
    <row r="218" spans="1:5" ht="64.5" customHeight="1">
      <c r="A218" s="67" t="s">
        <v>65</v>
      </c>
      <c r="B218" s="75" t="s">
        <v>50</v>
      </c>
      <c r="C218" s="22">
        <v>100</v>
      </c>
      <c r="D218" s="81">
        <f>D219</f>
        <v>70.900000000000006</v>
      </c>
      <c r="E218" s="81">
        <f>E219</f>
        <v>70.900000000000006</v>
      </c>
    </row>
    <row r="219" spans="1:5" ht="29.25" customHeight="1">
      <c r="A219" s="72" t="s">
        <v>80</v>
      </c>
      <c r="B219" s="75" t="s">
        <v>50</v>
      </c>
      <c r="C219" s="22">
        <v>110</v>
      </c>
      <c r="D219" s="81">
        <v>70.900000000000006</v>
      </c>
      <c r="E219" s="81">
        <v>70.900000000000006</v>
      </c>
    </row>
    <row r="220" spans="1:5" ht="26.25">
      <c r="A220" s="67" t="s">
        <v>68</v>
      </c>
      <c r="B220" s="75" t="s">
        <v>50</v>
      </c>
      <c r="C220" s="22">
        <v>200</v>
      </c>
      <c r="D220" s="81">
        <f>D221</f>
        <v>3.8</v>
      </c>
      <c r="E220" s="81">
        <f>E221</f>
        <v>3.8</v>
      </c>
    </row>
    <row r="221" spans="1:5" ht="26.25">
      <c r="A221" s="67" t="s">
        <v>69</v>
      </c>
      <c r="B221" s="75" t="s">
        <v>50</v>
      </c>
      <c r="C221" s="22">
        <v>240</v>
      </c>
      <c r="D221" s="81">
        <v>3.8</v>
      </c>
      <c r="E221" s="81">
        <v>3.8</v>
      </c>
    </row>
    <row r="222" spans="1:5" ht="15">
      <c r="A222" s="32" t="s">
        <v>9</v>
      </c>
      <c r="B222" s="49" t="s">
        <v>92</v>
      </c>
      <c r="C222" s="34"/>
      <c r="D222" s="35">
        <f>D223</f>
        <v>1000</v>
      </c>
      <c r="E222" s="35">
        <f>E223</f>
        <v>1000</v>
      </c>
    </row>
    <row r="223" spans="1:5" ht="14.25">
      <c r="A223" s="17" t="s">
        <v>20</v>
      </c>
      <c r="B223" s="48" t="s">
        <v>92</v>
      </c>
      <c r="C223" s="18">
        <v>800</v>
      </c>
      <c r="D223" s="19">
        <f>D224</f>
        <v>1000</v>
      </c>
      <c r="E223" s="19">
        <f>E224</f>
        <v>1000</v>
      </c>
    </row>
    <row r="224" spans="1:5" ht="14.25">
      <c r="A224" s="21" t="s">
        <v>21</v>
      </c>
      <c r="B224" s="48" t="s">
        <v>92</v>
      </c>
      <c r="C224" s="22">
        <v>870</v>
      </c>
      <c r="D224" s="56">
        <v>1000</v>
      </c>
      <c r="E224" s="56">
        <v>1000</v>
      </c>
    </row>
    <row r="225" spans="1:5" ht="30">
      <c r="A225" s="32" t="s">
        <v>146</v>
      </c>
      <c r="B225" s="47" t="s">
        <v>145</v>
      </c>
      <c r="C225" s="22"/>
      <c r="D225" s="19">
        <f>D226</f>
        <v>1500</v>
      </c>
      <c r="E225" s="19">
        <f>E226</f>
        <v>1500</v>
      </c>
    </row>
    <row r="226" spans="1:5" ht="25.5">
      <c r="A226" s="67" t="s">
        <v>68</v>
      </c>
      <c r="B226" s="47" t="s">
        <v>145</v>
      </c>
      <c r="C226" s="22">
        <v>200</v>
      </c>
      <c r="D226" s="19">
        <f>D227</f>
        <v>1500</v>
      </c>
      <c r="E226" s="19">
        <f>E227</f>
        <v>1500</v>
      </c>
    </row>
    <row r="227" spans="1:5" ht="25.5">
      <c r="A227" s="67" t="s">
        <v>69</v>
      </c>
      <c r="B227" s="47" t="s">
        <v>145</v>
      </c>
      <c r="C227" s="22">
        <v>240</v>
      </c>
      <c r="D227" s="19">
        <v>1500</v>
      </c>
      <c r="E227" s="19">
        <v>1500</v>
      </c>
    </row>
    <row r="228" spans="1:5" ht="75">
      <c r="A228" s="53" t="s">
        <v>53</v>
      </c>
      <c r="B228" s="79" t="s">
        <v>178</v>
      </c>
      <c r="C228" s="62"/>
      <c r="D228" s="63">
        <f>D229</f>
        <v>94.2</v>
      </c>
      <c r="E228" s="63">
        <f>E229</f>
        <v>142.6</v>
      </c>
    </row>
    <row r="229" spans="1:5" ht="15">
      <c r="A229" s="17" t="s">
        <v>20</v>
      </c>
      <c r="B229" s="75" t="s">
        <v>178</v>
      </c>
      <c r="C229" s="31" t="s">
        <v>39</v>
      </c>
      <c r="D229" s="20">
        <f>D230</f>
        <v>94.2</v>
      </c>
      <c r="E229" s="20">
        <f>E230</f>
        <v>142.6</v>
      </c>
    </row>
    <row r="230" spans="1:5" ht="26.25">
      <c r="A230" s="21" t="s">
        <v>38</v>
      </c>
      <c r="B230" s="75" t="s">
        <v>178</v>
      </c>
      <c r="C230" s="31" t="s">
        <v>40</v>
      </c>
      <c r="D230" s="20">
        <v>94.2</v>
      </c>
      <c r="E230" s="20">
        <v>142.6</v>
      </c>
    </row>
    <row r="231" spans="1:5" ht="75">
      <c r="A231" s="53" t="s">
        <v>32</v>
      </c>
      <c r="B231" s="79" t="s">
        <v>179</v>
      </c>
      <c r="C231" s="62"/>
      <c r="D231" s="63">
        <f>D232</f>
        <v>0.3</v>
      </c>
      <c r="E231" s="63">
        <f>E232</f>
        <v>0.3</v>
      </c>
    </row>
    <row r="232" spans="1:5" ht="26.25">
      <c r="A232" s="67" t="s">
        <v>68</v>
      </c>
      <c r="B232" s="75" t="s">
        <v>179</v>
      </c>
      <c r="C232" s="31" t="s">
        <v>156</v>
      </c>
      <c r="D232" s="20">
        <f>D233</f>
        <v>0.3</v>
      </c>
      <c r="E232" s="20">
        <f>E233</f>
        <v>0.3</v>
      </c>
    </row>
    <row r="233" spans="1:5" ht="26.25">
      <c r="A233" s="67" t="s">
        <v>69</v>
      </c>
      <c r="B233" s="75" t="s">
        <v>179</v>
      </c>
      <c r="C233" s="31" t="s">
        <v>28</v>
      </c>
      <c r="D233" s="20">
        <v>0.3</v>
      </c>
      <c r="E233" s="20">
        <v>0.3</v>
      </c>
    </row>
    <row r="234" spans="1:5" ht="15">
      <c r="A234" s="32" t="s">
        <v>113</v>
      </c>
      <c r="B234" s="49" t="s">
        <v>114</v>
      </c>
      <c r="C234" s="34"/>
      <c r="D234" s="35">
        <f>D235</f>
        <v>1368</v>
      </c>
      <c r="E234" s="35">
        <f>E235</f>
        <v>1429.6</v>
      </c>
    </row>
    <row r="235" spans="1:5" ht="14.25">
      <c r="A235" s="119" t="s">
        <v>45</v>
      </c>
      <c r="B235" s="47" t="s">
        <v>114</v>
      </c>
      <c r="C235" s="18">
        <v>300</v>
      </c>
      <c r="D235" s="19">
        <f>D236</f>
        <v>1368</v>
      </c>
      <c r="E235" s="19">
        <f>E236</f>
        <v>1429.6</v>
      </c>
    </row>
    <row r="236" spans="1:5" ht="28.5">
      <c r="A236" s="17" t="s">
        <v>22</v>
      </c>
      <c r="B236" s="47" t="s">
        <v>114</v>
      </c>
      <c r="C236" s="22">
        <v>320</v>
      </c>
      <c r="D236" s="68">
        <v>1368</v>
      </c>
      <c r="E236" s="68">
        <v>1429.6</v>
      </c>
    </row>
    <row r="237" spans="1:5" ht="15">
      <c r="A237" s="32" t="s">
        <v>31</v>
      </c>
      <c r="B237" s="50" t="s">
        <v>115</v>
      </c>
      <c r="C237" s="39"/>
      <c r="D237" s="40">
        <f>D238</f>
        <v>4</v>
      </c>
      <c r="E237" s="40">
        <f>E238</f>
        <v>4</v>
      </c>
    </row>
    <row r="238" spans="1:5" ht="14.25">
      <c r="A238" s="119" t="s">
        <v>45</v>
      </c>
      <c r="B238" s="71" t="s">
        <v>115</v>
      </c>
      <c r="C238" s="64">
        <v>300</v>
      </c>
      <c r="D238" s="68">
        <f>D239</f>
        <v>4</v>
      </c>
      <c r="E238" s="68">
        <f>E239</f>
        <v>4</v>
      </c>
    </row>
    <row r="239" spans="1:5" ht="14.25">
      <c r="A239" s="24" t="s">
        <v>29</v>
      </c>
      <c r="B239" s="71" t="s">
        <v>115</v>
      </c>
      <c r="C239" s="64">
        <v>310</v>
      </c>
      <c r="D239" s="68">
        <v>4</v>
      </c>
      <c r="E239" s="68">
        <v>4</v>
      </c>
    </row>
    <row r="240" spans="1:5" ht="30">
      <c r="A240" s="32" t="s">
        <v>13</v>
      </c>
      <c r="B240" s="49" t="s">
        <v>176</v>
      </c>
      <c r="C240" s="34"/>
      <c r="D240" s="35">
        <f>D241</f>
        <v>1466.3</v>
      </c>
      <c r="E240" s="35">
        <f>E241</f>
        <v>1466.3</v>
      </c>
    </row>
    <row r="241" spans="1:5" ht="14.25">
      <c r="A241" s="17" t="s">
        <v>8</v>
      </c>
      <c r="B241" s="48" t="s">
        <v>176</v>
      </c>
      <c r="C241" s="22">
        <v>500</v>
      </c>
      <c r="D241" s="20">
        <f>D242</f>
        <v>1466.3</v>
      </c>
      <c r="E241" s="20">
        <f>E242</f>
        <v>1466.3</v>
      </c>
    </row>
    <row r="242" spans="1:5" ht="14.25">
      <c r="A242" s="21" t="s">
        <v>18</v>
      </c>
      <c r="B242" s="48" t="s">
        <v>176</v>
      </c>
      <c r="C242" s="22">
        <v>530</v>
      </c>
      <c r="D242" s="20">
        <v>1466.3</v>
      </c>
      <c r="E242" s="20">
        <v>1466.3</v>
      </c>
    </row>
    <row r="243" spans="1:5" ht="30">
      <c r="A243" s="32" t="s">
        <v>37</v>
      </c>
      <c r="B243" s="83" t="s">
        <v>177</v>
      </c>
      <c r="C243" s="22"/>
      <c r="D243" s="35">
        <f>D244</f>
        <v>0</v>
      </c>
      <c r="E243" s="35">
        <f>E244</f>
        <v>0</v>
      </c>
    </row>
    <row r="244" spans="1:5" ht="14.25">
      <c r="A244" s="17" t="s">
        <v>8</v>
      </c>
      <c r="B244" s="84" t="s">
        <v>177</v>
      </c>
      <c r="C244" s="22">
        <v>500</v>
      </c>
      <c r="D244" s="65">
        <f>D245</f>
        <v>0</v>
      </c>
      <c r="E244" s="65">
        <f>E245</f>
        <v>0</v>
      </c>
    </row>
    <row r="245" spans="1:5" ht="14.25">
      <c r="A245" s="21" t="s">
        <v>11</v>
      </c>
      <c r="B245" s="84" t="s">
        <v>177</v>
      </c>
      <c r="C245" s="22">
        <v>540</v>
      </c>
      <c r="D245" s="65"/>
      <c r="E245" s="65"/>
    </row>
    <row r="246" spans="1:5" ht="33.75" customHeight="1">
      <c r="A246" s="91" t="s">
        <v>193</v>
      </c>
      <c r="B246" s="92"/>
      <c r="C246" s="93"/>
      <c r="D246" s="94">
        <f>D195+D170+D166+D157+D115+D108+D53+D43+D38+D12</f>
        <v>445745.9</v>
      </c>
      <c r="E246" s="94">
        <f>E195+E170+E166+E157+E115+E108+E53+E43+E38+E12</f>
        <v>503339.39999999997</v>
      </c>
    </row>
    <row r="247" spans="1:5">
      <c r="C247" s="41"/>
    </row>
    <row r="248" spans="1:5">
      <c r="C248" s="41"/>
    </row>
    <row r="249" spans="1:5">
      <c r="C249" s="41"/>
    </row>
    <row r="250" spans="1:5">
      <c r="C250" s="41"/>
    </row>
    <row r="251" spans="1:5">
      <c r="C251" s="41"/>
    </row>
    <row r="252" spans="1:5">
      <c r="C252" s="41"/>
    </row>
    <row r="253" spans="1:5">
      <c r="C253" s="41"/>
    </row>
    <row r="254" spans="1:5">
      <c r="C254" s="41"/>
    </row>
    <row r="255" spans="1:5">
      <c r="C255" s="41"/>
    </row>
    <row r="256" spans="1:5">
      <c r="C256" s="41"/>
    </row>
    <row r="257" spans="3:3">
      <c r="C257" s="41"/>
    </row>
    <row r="258" spans="3:3">
      <c r="C258" s="41"/>
    </row>
    <row r="259" spans="3:3">
      <c r="C259" s="41"/>
    </row>
    <row r="260" spans="3:3">
      <c r="C260" s="41"/>
    </row>
    <row r="261" spans="3:3">
      <c r="C261" s="41"/>
    </row>
    <row r="262" spans="3:3">
      <c r="C262" s="41"/>
    </row>
    <row r="263" spans="3:3">
      <c r="C263" s="41"/>
    </row>
    <row r="264" spans="3:3">
      <c r="C264" s="41"/>
    </row>
    <row r="265" spans="3:3">
      <c r="C265" s="41"/>
    </row>
    <row r="266" spans="3:3">
      <c r="C266" s="41"/>
    </row>
  </sheetData>
  <mergeCells count="7">
    <mergeCell ref="D9:D10"/>
    <mergeCell ref="A9:A10"/>
    <mergeCell ref="B9:B10"/>
    <mergeCell ref="C9:C10"/>
    <mergeCell ref="A5:E5"/>
    <mergeCell ref="E9:E10"/>
    <mergeCell ref="A6:C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1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2016-12-05T07:06:23Z</cp:lastPrinted>
  <dcterms:created xsi:type="dcterms:W3CDTF">2004-12-14T02:28:06Z</dcterms:created>
  <dcterms:modified xsi:type="dcterms:W3CDTF">2016-12-12T07:09:26Z</dcterms:modified>
</cp:coreProperties>
</file>