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111" i="3"/>
  <c r="D74"/>
  <c r="D46"/>
  <c r="D33"/>
  <c r="D100"/>
  <c r="D142"/>
  <c r="D155"/>
  <c r="D153"/>
  <c r="D151"/>
  <c r="D200"/>
  <c r="D199" s="1"/>
  <c r="D208"/>
  <c r="D206"/>
  <c r="D204"/>
  <c r="D150" l="1"/>
  <c r="D149" s="1"/>
  <c r="D28"/>
  <c r="D27" s="1"/>
  <c r="D26" s="1"/>
  <c r="D113" l="1"/>
  <c r="D112" s="1"/>
  <c r="D110"/>
  <c r="D109" s="1"/>
  <c r="D141"/>
  <c r="D140" s="1"/>
  <c r="D144"/>
  <c r="D143" s="1"/>
  <c r="D147"/>
  <c r="D146" s="1"/>
  <c r="D108" l="1"/>
  <c r="D139"/>
  <c r="D138" s="1"/>
  <c r="D99" l="1"/>
  <c r="D164"/>
  <c r="D163" s="1"/>
  <c r="D32"/>
  <c r="D210"/>
  <c r="D45"/>
  <c r="D44" s="1"/>
  <c r="D203"/>
  <c r="D191"/>
  <c r="D193"/>
  <c r="D190" l="1"/>
  <c r="D189" s="1"/>
  <c r="D62" l="1"/>
  <c r="D82"/>
  <c r="D81" s="1"/>
  <c r="D95"/>
  <c r="D94" s="1"/>
  <c r="D92"/>
  <c r="D91" s="1"/>
  <c r="D79"/>
  <c r="D78" s="1"/>
  <c r="D73"/>
  <c r="D72" s="1"/>
  <c r="D76"/>
  <c r="D218"/>
  <c r="D220"/>
  <c r="D215"/>
  <c r="D214" s="1"/>
  <c r="D51"/>
  <c r="D226" l="1"/>
  <c r="D225" s="1"/>
  <c r="D102" l="1"/>
  <c r="D106"/>
  <c r="D104"/>
  <c r="D98"/>
  <c r="D86"/>
  <c r="D85" s="1"/>
  <c r="D159"/>
  <c r="D161"/>
  <c r="D36"/>
  <c r="D34"/>
  <c r="D20"/>
  <c r="D19" s="1"/>
  <c r="D18" s="1"/>
  <c r="D16"/>
  <c r="D15" s="1"/>
  <c r="D14" s="1"/>
  <c r="D48"/>
  <c r="D207"/>
  <c r="D205"/>
  <c r="D197"/>
  <c r="D182"/>
  <c r="D202" l="1"/>
  <c r="D101"/>
  <c r="D97" s="1"/>
  <c r="D31"/>
  <c r="D30" s="1"/>
  <c r="D158"/>
  <c r="D157" s="1"/>
  <c r="D13"/>
  <c r="D131"/>
  <c r="D130" s="1"/>
  <c r="D41"/>
  <c r="D40" s="1"/>
  <c r="D39" s="1"/>
  <c r="D38" s="1"/>
  <c r="D47"/>
  <c r="D50"/>
  <c r="D75"/>
  <c r="D71" s="1"/>
  <c r="D69"/>
  <c r="D173"/>
  <c r="D172" s="1"/>
  <c r="D176"/>
  <c r="D175" s="1"/>
  <c r="D212"/>
  <c r="D209" s="1"/>
  <c r="D241"/>
  <c r="D240" s="1"/>
  <c r="D184"/>
  <c r="D181" s="1"/>
  <c r="D238"/>
  <c r="D237" s="1"/>
  <c r="D64"/>
  <c r="D61" s="1"/>
  <c r="D89"/>
  <c r="D88" s="1"/>
  <c r="D84" s="1"/>
  <c r="D196"/>
  <c r="D244"/>
  <c r="D243" s="1"/>
  <c r="D136"/>
  <c r="D135" s="1"/>
  <c r="D134" s="1"/>
  <c r="D133" s="1"/>
  <c r="D59"/>
  <c r="D58" s="1"/>
  <c r="D229"/>
  <c r="D228" s="1"/>
  <c r="D24"/>
  <c r="D23" s="1"/>
  <c r="D22" s="1"/>
  <c r="D232"/>
  <c r="D231" s="1"/>
  <c r="D67"/>
  <c r="D179"/>
  <c r="D178" s="1"/>
  <c r="D187"/>
  <c r="D186" s="1"/>
  <c r="D56"/>
  <c r="D55" s="1"/>
  <c r="D223"/>
  <c r="D222" s="1"/>
  <c r="D235"/>
  <c r="D234" s="1"/>
  <c r="D168"/>
  <c r="D167" s="1"/>
  <c r="D166" s="1"/>
  <c r="D119"/>
  <c r="D118" s="1"/>
  <c r="D124"/>
  <c r="D123" s="1"/>
  <c r="D127"/>
  <c r="D126" s="1"/>
  <c r="D122" l="1"/>
  <c r="D12"/>
  <c r="D171"/>
  <c r="D170" s="1"/>
  <c r="D129"/>
  <c r="D117"/>
  <c r="D116" s="1"/>
  <c r="D217"/>
  <c r="D195" s="1"/>
  <c r="D66"/>
  <c r="D54" s="1"/>
  <c r="D53" s="1"/>
  <c r="D43"/>
  <c r="D121" l="1"/>
  <c r="D115" s="1"/>
  <c r="D246" s="1"/>
</calcChain>
</file>

<file path=xl/sharedStrings.xml><?xml version="1.0" encoding="utf-8"?>
<sst xmlns="http://schemas.openxmlformats.org/spreadsheetml/2006/main" count="480" uniqueCount="210">
  <si>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</si>
  <si>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</si>
  <si>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</si>
  <si>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</si>
  <si>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</si>
  <si>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</si>
  <si>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</si>
  <si>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</si>
  <si>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</si>
  <si>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</si>
  <si>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</si>
  <si>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</si>
  <si>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</si>
  <si>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</si>
  <si>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</si>
  <si>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</si>
  <si>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</si>
  <si>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</si>
  <si>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</si>
  <si>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</si>
  <si>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</si>
  <si>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</si>
  <si>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</si>
  <si>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</si>
  <si>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</si>
  <si>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</si>
  <si>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</si>
  <si>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</si>
  <si>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</si>
  <si>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</si>
  <si>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</si>
  <si>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</si>
  <si>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</si>
  <si>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</si>
  <si>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</si>
  <si>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</si>
  <si>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</si>
  <si>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</si>
  <si>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</si>
  <si>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</si>
  <si>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</si>
  <si>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</si>
  <si>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</si>
  <si>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</si>
  <si>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</si>
  <si>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</si>
  <si>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</si>
  <si>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</si>
  <si>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</si>
  <si>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</si>
  <si>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</si>
  <si>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</si>
  <si>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</si>
  <si>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</si>
  <si>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</si>
  <si>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</si>
  <si>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</si>
  <si>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</si>
  <si>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</si>
  <si>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</si>
  <si>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</si>
  <si>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</si>
  <si>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</si>
  <si>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</si>
  <si>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</si>
  <si>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</si>
  <si>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</si>
  <si>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</si>
  <si>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</si>
  <si>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</si>
  <si>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</si>
  <si>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</si>
  <si>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</si>
  <si>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</si>
  <si>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</si>
  <si>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</si>
  <si>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</si>
  <si>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</si>
  <si>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</si>
  <si>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</si>
  <si>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</si>
  <si>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</si>
  <si>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</si>
  <si>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</si>
  <si>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</si>
  <si>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</si>
  <si>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</si>
  <si>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</si>
  <si>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</si>
  <si>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</si>
  <si>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</si>
  <si>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</si>
  <si>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</si>
  <si>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</si>
  <si>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</si>
  <si>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</si>
  <si>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</si>
  <si>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</si>
  <si>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</si>
  <si>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</si>
  <si>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</si>
  <si>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</si>
  <si>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</si>
  <si>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</si>
  <si>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</si>
  <si>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</si>
  <si>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</si>
  <si>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</si>
  <si>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</si>
  <si>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</si>
  <si>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</si>
  <si>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</si>
  <si>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</si>
  <si>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</si>
  <si>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</si>
  <si>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</si>
  <si>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</si>
  <si>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</si>
  <si>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</si>
  <si>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</si>
  <si>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</si>
  <si>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</si>
  <si>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</si>
  <si>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</si>
  <si>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</si>
  <si>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</si>
  <si>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</si>
  <si>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</si>
  <si>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</si>
  <si>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</si>
  <si>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</si>
  <si>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</si>
  <si>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</si>
  <si>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</si>
  <si>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</si>
  <si>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</si>
  <si>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</si>
  <si>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</si>
  <si>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</si>
  <si>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</si>
  <si>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</si>
  <si>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</si>
  <si>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</si>
  <si>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</si>
  <si>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</si>
  <si>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</si>
  <si>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</si>
  <si>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</si>
  <si>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</si>
  <si>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</si>
  <si>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</si>
  <si>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</si>
  <si>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</si>
  <si>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</si>
  <si>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</si>
  <si>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</si>
  <si>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</si>
  <si>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</si>
  <si>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</si>
  <si>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</si>
  <si>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</si>
  <si>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</si>
  <si>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</si>
  <si>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</si>
  <si>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</si>
  <si>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</si>
  <si>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</si>
  <si>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</si>
  <si>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</si>
  <si>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</si>
  <si>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</si>
  <si>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</si>
  <si>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</si>
  <si>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</si>
  <si>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</si>
  <si>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</si>
  <si>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</si>
  <si>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</si>
  <si>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</si>
  <si>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</si>
  <si>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>Программа «Развитие физической культуры и массового спорта  в муниципальном районе «Карымский  район»  на 2017-2020 годы»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</si>
  <si>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</si>
  <si>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</si>
  <si>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</si>
  <si>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</si>
  <si>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</si>
  <si>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</si>
  <si>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</si>
  <si>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Приложение №10 к решению Совета района</t>
  </si>
  <si>
    <t>.01 1 01 90200</t>
  </si>
  <si>
    <t>.01 1 02 20300</t>
  </si>
  <si>
    <t>.01 2 00 31502</t>
  </si>
  <si>
    <t>.01 3 00 92300</t>
  </si>
  <si>
    <t>.01 5 00 20400</t>
  </si>
  <si>
    <t>.03 0 00 20400</t>
  </si>
  <si>
    <t>.03 0 00 20800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</si>
  <si>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</si>
  <si>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</si>
  <si>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</si>
  <si>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</si>
  <si>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</si>
  <si>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</si>
  <si>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</si>
  <si>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88 0 00 02002</t>
  </si>
  <si>
    <t>88 0 00 20400</t>
  </si>
  <si>
    <t>88 0 00 07050</t>
  </si>
  <si>
    <t>88 0 00 92301</t>
  </si>
  <si>
    <t>88 0 00 58604</t>
  </si>
  <si>
    <t>88 0 00 49101</t>
  </si>
  <si>
    <t>№ 362  от  " 22 " декабря 2016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</si>
</sst>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16" fillId="3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3" fillId="4" borderId="1" xfId="0" applyFont="1" applyFill="1" applyBorder="1" applyAlignment="1">
      <alignment horizontal="justify"/>
    </xf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6"/>
  <sheetViews>
    <sheetView tabSelected="1" zoomScale="75" zoomScaleNormal="75" zoomScaleSheetLayoutView="75" workbookViewId="0">
      <selection activeCell="B2" sqref="B2"/>
    </sheetView>
  </sheetViews>
  <sheetFormatPr defaultRowHeight="12.75"/>
  <cols>
    <col min="1" max="1" width="70" style="10" customWidth="1"/>
    <col min="2" max="2" width="18.5703125" style="47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7" t="s">
        <v>188</v>
      </c>
    </row>
    <row r="2" spans="1:6">
      <c r="B2" s="47" t="s">
        <v>209</v>
      </c>
    </row>
    <row r="5" spans="1:6" ht="60" customHeight="1">
      <c r="A5" s="131" t="s">
        <v>173</v>
      </c>
      <c r="B5" s="132"/>
      <c r="C5" s="132"/>
      <c r="D5" s="133"/>
    </row>
    <row r="6" spans="1:6" ht="15.75" customHeight="1">
      <c r="A6" s="135"/>
      <c r="B6" s="135"/>
      <c r="C6" s="135"/>
    </row>
    <row r="7" spans="1:6" ht="14.25" customHeight="1">
      <c r="A7" s="13"/>
      <c r="B7" s="48"/>
      <c r="C7" s="13"/>
    </row>
    <row r="8" spans="1:6" hidden="1"/>
    <row r="9" spans="1:6" ht="30" customHeight="1">
      <c r="A9" s="134" t="s">
        <v>0</v>
      </c>
      <c r="B9" s="137" t="s">
        <v>6</v>
      </c>
      <c r="C9" s="137" t="s">
        <v>7</v>
      </c>
      <c r="D9" s="136" t="s">
        <v>47</v>
      </c>
    </row>
    <row r="10" spans="1:6" ht="58.5" customHeight="1">
      <c r="A10" s="134"/>
      <c r="B10" s="138"/>
      <c r="C10" s="138"/>
      <c r="D10" s="136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9" t="s">
        <v>77</v>
      </c>
      <c r="B12" s="97" t="s">
        <v>78</v>
      </c>
      <c r="C12" s="98"/>
      <c r="D12" s="99">
        <f>D13+D22+D30+D26</f>
        <v>14366</v>
      </c>
    </row>
    <row r="13" spans="1:6" ht="31.5" customHeight="1">
      <c r="A13" s="91" t="s">
        <v>79</v>
      </c>
      <c r="B13" s="92" t="s">
        <v>81</v>
      </c>
      <c r="C13" s="93"/>
      <c r="D13" s="94">
        <f>D14+D18</f>
        <v>690</v>
      </c>
      <c r="F13" s="9"/>
    </row>
    <row r="14" spans="1:6" ht="54" customHeight="1">
      <c r="A14" s="60" t="s">
        <v>80</v>
      </c>
      <c r="B14" s="53" t="s">
        <v>82</v>
      </c>
      <c r="C14" s="43"/>
      <c r="D14" s="39">
        <f>D15</f>
        <v>100</v>
      </c>
      <c r="F14" s="9"/>
    </row>
    <row r="15" spans="1:6" ht="25.5">
      <c r="A15" s="29" t="s">
        <v>30</v>
      </c>
      <c r="B15" s="52" t="s">
        <v>189</v>
      </c>
      <c r="C15" s="26"/>
      <c r="D15" s="23">
        <f>D16</f>
        <v>100</v>
      </c>
    </row>
    <row r="16" spans="1:6" ht="35.25" customHeight="1">
      <c r="A16" s="72" t="s">
        <v>67</v>
      </c>
      <c r="B16" s="52" t="s">
        <v>189</v>
      </c>
      <c r="C16" s="26">
        <v>200</v>
      </c>
      <c r="D16" s="23">
        <f>D17</f>
        <v>100</v>
      </c>
      <c r="F16" s="9"/>
    </row>
    <row r="17" spans="1:4" ht="31.5" customHeight="1">
      <c r="A17" s="72" t="s">
        <v>68</v>
      </c>
      <c r="B17" s="52" t="s">
        <v>189</v>
      </c>
      <c r="C17" s="26">
        <v>240</v>
      </c>
      <c r="D17" s="23">
        <v>100</v>
      </c>
    </row>
    <row r="18" spans="1:4" ht="33" customHeight="1">
      <c r="A18" s="59" t="s">
        <v>83</v>
      </c>
      <c r="B18" s="53" t="s">
        <v>84</v>
      </c>
      <c r="C18" s="43"/>
      <c r="D18" s="39">
        <f>D19</f>
        <v>590</v>
      </c>
    </row>
    <row r="19" spans="1:4" ht="22.5" customHeight="1">
      <c r="A19" s="21" t="s">
        <v>16</v>
      </c>
      <c r="B19" s="52" t="s">
        <v>190</v>
      </c>
      <c r="C19" s="26"/>
      <c r="D19" s="23">
        <f>D20</f>
        <v>590</v>
      </c>
    </row>
    <row r="20" spans="1:4" ht="25.5">
      <c r="A20" s="72" t="s">
        <v>67</v>
      </c>
      <c r="B20" s="52" t="s">
        <v>190</v>
      </c>
      <c r="C20" s="26">
        <v>200</v>
      </c>
      <c r="D20" s="23">
        <f>D21</f>
        <v>590</v>
      </c>
    </row>
    <row r="21" spans="1:4" ht="34.5" customHeight="1">
      <c r="A21" s="72" t="s">
        <v>68</v>
      </c>
      <c r="B21" s="52" t="s">
        <v>190</v>
      </c>
      <c r="C21" s="26">
        <v>240</v>
      </c>
      <c r="D21" s="23">
        <v>590</v>
      </c>
    </row>
    <row r="22" spans="1:4" ht="74.25" customHeight="1">
      <c r="A22" s="100" t="s">
        <v>87</v>
      </c>
      <c r="B22" s="92" t="s">
        <v>88</v>
      </c>
      <c r="C22" s="95"/>
      <c r="D22" s="94">
        <f>D23</f>
        <v>9684</v>
      </c>
    </row>
    <row r="23" spans="1:4" ht="60">
      <c r="A23" s="60" t="s">
        <v>36</v>
      </c>
      <c r="B23" s="50" t="s">
        <v>191</v>
      </c>
      <c r="C23" s="67"/>
      <c r="D23" s="68">
        <f>D24</f>
        <v>9684</v>
      </c>
    </row>
    <row r="24" spans="1:4" ht="30.75" customHeight="1">
      <c r="A24" s="72" t="s">
        <v>67</v>
      </c>
      <c r="B24" s="46" t="s">
        <v>191</v>
      </c>
      <c r="C24" s="26">
        <v>200</v>
      </c>
      <c r="D24" s="24">
        <f>D25</f>
        <v>9684</v>
      </c>
    </row>
    <row r="25" spans="1:4" ht="29.25" customHeight="1">
      <c r="A25" s="72" t="s">
        <v>68</v>
      </c>
      <c r="B25" s="46" t="s">
        <v>191</v>
      </c>
      <c r="C25" s="26">
        <v>240</v>
      </c>
      <c r="D25" s="24">
        <v>9684</v>
      </c>
    </row>
    <row r="26" spans="1:4" ht="48" customHeight="1">
      <c r="A26" s="81" t="s">
        <v>182</v>
      </c>
      <c r="B26" s="49" t="s">
        <v>183</v>
      </c>
      <c r="C26" s="66"/>
      <c r="D26" s="17">
        <f>D27</f>
        <v>100</v>
      </c>
    </row>
    <row r="27" spans="1:4" ht="29.25" customHeight="1">
      <c r="A27" s="21" t="s">
        <v>16</v>
      </c>
      <c r="B27" s="52" t="s">
        <v>192</v>
      </c>
      <c r="C27" s="26"/>
      <c r="D27" s="23">
        <f>D28</f>
        <v>100</v>
      </c>
    </row>
    <row r="28" spans="1:4" ht="29.25" customHeight="1">
      <c r="A28" s="72" t="s">
        <v>67</v>
      </c>
      <c r="B28" s="52" t="s">
        <v>192</v>
      </c>
      <c r="C28" s="26">
        <v>200</v>
      </c>
      <c r="D28" s="23">
        <f>D29</f>
        <v>100</v>
      </c>
    </row>
    <row r="29" spans="1:4" ht="29.25" customHeight="1">
      <c r="A29" s="72" t="s">
        <v>68</v>
      </c>
      <c r="B29" s="52" t="s">
        <v>192</v>
      </c>
      <c r="C29" s="26">
        <v>240</v>
      </c>
      <c r="D29" s="23">
        <v>100</v>
      </c>
    </row>
    <row r="30" spans="1:4" ht="72" customHeight="1">
      <c r="A30" s="100" t="s">
        <v>85</v>
      </c>
      <c r="B30" s="92" t="s">
        <v>151</v>
      </c>
      <c r="C30" s="93"/>
      <c r="D30" s="94">
        <f>D31</f>
        <v>3892</v>
      </c>
    </row>
    <row r="31" spans="1:4" ht="15">
      <c r="A31" s="36" t="s">
        <v>1</v>
      </c>
      <c r="B31" s="53" t="s">
        <v>193</v>
      </c>
      <c r="C31" s="38"/>
      <c r="D31" s="39">
        <f>D32+D34+D36</f>
        <v>3892</v>
      </c>
    </row>
    <row r="32" spans="1:4" ht="38.25">
      <c r="A32" s="72" t="s">
        <v>65</v>
      </c>
      <c r="B32" s="52" t="s">
        <v>193</v>
      </c>
      <c r="C32" s="27">
        <v>100</v>
      </c>
      <c r="D32" s="23">
        <f>D33</f>
        <v>3768.8</v>
      </c>
    </row>
    <row r="33" spans="1:4" ht="33" customHeight="1">
      <c r="A33" s="72" t="s">
        <v>66</v>
      </c>
      <c r="B33" s="52" t="s">
        <v>193</v>
      </c>
      <c r="C33" s="26">
        <v>120</v>
      </c>
      <c r="D33" s="73">
        <f>4434-665.2</f>
        <v>3768.8</v>
      </c>
    </row>
    <row r="34" spans="1:4" ht="38.25" customHeight="1">
      <c r="A34" s="72" t="s">
        <v>67</v>
      </c>
      <c r="B34" s="52" t="s">
        <v>193</v>
      </c>
      <c r="C34" s="26">
        <v>200</v>
      </c>
      <c r="D34" s="23">
        <f>D35</f>
        <v>122.6</v>
      </c>
    </row>
    <row r="35" spans="1:4" ht="25.5">
      <c r="A35" s="72" t="s">
        <v>68</v>
      </c>
      <c r="B35" s="52" t="s">
        <v>193</v>
      </c>
      <c r="C35" s="26">
        <v>240</v>
      </c>
      <c r="D35" s="23">
        <v>122.6</v>
      </c>
    </row>
    <row r="36" spans="1:4" ht="14.25">
      <c r="A36" s="72" t="s">
        <v>20</v>
      </c>
      <c r="B36" s="52" t="s">
        <v>193</v>
      </c>
      <c r="C36" s="22">
        <v>800</v>
      </c>
      <c r="D36" s="23">
        <f>D37</f>
        <v>0.6</v>
      </c>
    </row>
    <row r="37" spans="1:4" ht="14.25">
      <c r="A37" s="72" t="s">
        <v>17</v>
      </c>
      <c r="B37" s="52" t="s">
        <v>152</v>
      </c>
      <c r="C37" s="26">
        <v>850</v>
      </c>
      <c r="D37" s="23">
        <v>0.6</v>
      </c>
    </row>
    <row r="38" spans="1:4" ht="63" customHeight="1">
      <c r="A38" s="120" t="s">
        <v>178</v>
      </c>
      <c r="B38" s="97" t="s">
        <v>105</v>
      </c>
      <c r="C38" s="98"/>
      <c r="D38" s="101">
        <f>D39</f>
        <v>100</v>
      </c>
    </row>
    <row r="39" spans="1:4" ht="15">
      <c r="A39" s="102" t="s">
        <v>107</v>
      </c>
      <c r="B39" s="92" t="s">
        <v>106</v>
      </c>
      <c r="C39" s="93"/>
      <c r="D39" s="103">
        <f>D40</f>
        <v>100</v>
      </c>
    </row>
    <row r="40" spans="1:4" ht="34.5" customHeight="1">
      <c r="A40" s="36" t="s">
        <v>57</v>
      </c>
      <c r="B40" s="53" t="s">
        <v>108</v>
      </c>
      <c r="C40" s="43"/>
      <c r="D40" s="44">
        <f>D41</f>
        <v>100</v>
      </c>
    </row>
    <row r="41" spans="1:4" ht="39.75" customHeight="1">
      <c r="A41" s="123" t="s">
        <v>45</v>
      </c>
      <c r="B41" s="51" t="s">
        <v>108</v>
      </c>
      <c r="C41" s="26">
        <v>300</v>
      </c>
      <c r="D41" s="73">
        <f>D42</f>
        <v>100</v>
      </c>
    </row>
    <row r="42" spans="1:4" ht="14.25">
      <c r="A42" s="25" t="s">
        <v>22</v>
      </c>
      <c r="B42" s="51" t="s">
        <v>108</v>
      </c>
      <c r="C42" s="26">
        <v>320</v>
      </c>
      <c r="D42" s="73">
        <v>100</v>
      </c>
    </row>
    <row r="43" spans="1:4" ht="59.25" customHeight="1">
      <c r="A43" s="119" t="s">
        <v>184</v>
      </c>
      <c r="B43" s="97" t="s">
        <v>69</v>
      </c>
      <c r="C43" s="98"/>
      <c r="D43" s="99">
        <f>D44+D47+D50</f>
        <v>14213.6</v>
      </c>
    </row>
    <row r="44" spans="1:4" ht="23.25" customHeight="1">
      <c r="A44" s="36" t="s">
        <v>1</v>
      </c>
      <c r="B44" s="53" t="s">
        <v>194</v>
      </c>
      <c r="C44" s="38"/>
      <c r="D44" s="39">
        <f>D45</f>
        <v>11675.2</v>
      </c>
    </row>
    <row r="45" spans="1:4" ht="59.25" customHeight="1">
      <c r="A45" s="72" t="s">
        <v>65</v>
      </c>
      <c r="B45" s="51" t="s">
        <v>194</v>
      </c>
      <c r="C45" s="27">
        <v>100</v>
      </c>
      <c r="D45" s="23">
        <f>D46</f>
        <v>11675.2</v>
      </c>
    </row>
    <row r="46" spans="1:4" ht="32.25" customHeight="1">
      <c r="A46" s="72" t="s">
        <v>66</v>
      </c>
      <c r="B46" s="51" t="s">
        <v>194</v>
      </c>
      <c r="C46" s="26">
        <v>120</v>
      </c>
      <c r="D46" s="23">
        <f>15206.4-3531.2</f>
        <v>11675.2</v>
      </c>
    </row>
    <row r="47" spans="1:4" ht="39" customHeight="1">
      <c r="A47" s="36" t="s">
        <v>70</v>
      </c>
      <c r="B47" s="53" t="s">
        <v>195</v>
      </c>
      <c r="C47" s="43"/>
      <c r="D47" s="64">
        <f>D48</f>
        <v>2133.4</v>
      </c>
    </row>
    <row r="48" spans="1:4" ht="63" customHeight="1">
      <c r="A48" s="72" t="s">
        <v>65</v>
      </c>
      <c r="B48" s="51" t="s">
        <v>195</v>
      </c>
      <c r="C48" s="26">
        <v>100</v>
      </c>
      <c r="D48" s="31">
        <f>D49</f>
        <v>2133.4</v>
      </c>
    </row>
    <row r="49" spans="1:5" ht="30" customHeight="1">
      <c r="A49" s="72" t="s">
        <v>66</v>
      </c>
      <c r="B49" s="51" t="s">
        <v>195</v>
      </c>
      <c r="C49" s="22">
        <v>120</v>
      </c>
      <c r="D49" s="30">
        <v>2133.4</v>
      </c>
    </row>
    <row r="50" spans="1:5" ht="36.75" customHeight="1">
      <c r="A50" s="36" t="s">
        <v>55</v>
      </c>
      <c r="B50" s="53" t="s">
        <v>141</v>
      </c>
      <c r="C50" s="38"/>
      <c r="D50" s="64">
        <f>D51</f>
        <v>405</v>
      </c>
    </row>
    <row r="51" spans="1:5" s="7" customFormat="1" ht="53.25" customHeight="1">
      <c r="A51" s="72" t="s">
        <v>65</v>
      </c>
      <c r="B51" s="51" t="s">
        <v>141</v>
      </c>
      <c r="C51" s="26">
        <v>100</v>
      </c>
      <c r="D51" s="30">
        <f>D52</f>
        <v>405</v>
      </c>
      <c r="E51" s="8"/>
    </row>
    <row r="52" spans="1:5" ht="32.25" customHeight="1">
      <c r="A52" s="77" t="s">
        <v>76</v>
      </c>
      <c r="B52" s="51" t="s">
        <v>141</v>
      </c>
      <c r="C52" s="26">
        <v>110</v>
      </c>
      <c r="D52" s="30">
        <v>405</v>
      </c>
    </row>
    <row r="53" spans="1:5" ht="55.5" customHeight="1">
      <c r="A53" s="121" t="s">
        <v>179</v>
      </c>
      <c r="B53" s="104" t="s">
        <v>90</v>
      </c>
      <c r="C53" s="105"/>
      <c r="D53" s="106">
        <f>D54+D71+D84+D97</f>
        <v>423904.70000000007</v>
      </c>
    </row>
    <row r="54" spans="1:5" ht="30" customHeight="1">
      <c r="A54" s="91" t="s">
        <v>89</v>
      </c>
      <c r="B54" s="92" t="s">
        <v>91</v>
      </c>
      <c r="C54" s="93"/>
      <c r="D54" s="94">
        <f>D55+D58+D61+D66</f>
        <v>91920.7</v>
      </c>
    </row>
    <row r="55" spans="1:5" ht="25.5" customHeight="1">
      <c r="A55" s="36" t="s">
        <v>2</v>
      </c>
      <c r="B55" s="53" t="s">
        <v>92</v>
      </c>
      <c r="C55" s="38"/>
      <c r="D55" s="39">
        <f>D56</f>
        <v>28641.4</v>
      </c>
    </row>
    <row r="56" spans="1:5" ht="28.5">
      <c r="A56" s="123" t="s">
        <v>93</v>
      </c>
      <c r="B56" s="51" t="s">
        <v>92</v>
      </c>
      <c r="C56" s="22">
        <v>600</v>
      </c>
      <c r="D56" s="23">
        <f>D57</f>
        <v>28641.4</v>
      </c>
    </row>
    <row r="57" spans="1:5" ht="25.5" customHeight="1">
      <c r="A57" s="21" t="s">
        <v>25</v>
      </c>
      <c r="B57" s="51" t="s">
        <v>92</v>
      </c>
      <c r="C57" s="22">
        <v>610</v>
      </c>
      <c r="D57" s="73">
        <v>28641.4</v>
      </c>
    </row>
    <row r="58" spans="1:5" ht="129.75" customHeight="1">
      <c r="A58" s="74" t="s">
        <v>54</v>
      </c>
      <c r="B58" s="50" t="s">
        <v>144</v>
      </c>
      <c r="C58" s="19"/>
      <c r="D58" s="44">
        <f>D59</f>
        <v>61678.2</v>
      </c>
    </row>
    <row r="59" spans="1:5" ht="28.5">
      <c r="A59" s="123" t="s">
        <v>93</v>
      </c>
      <c r="B59" s="51" t="s">
        <v>144</v>
      </c>
      <c r="C59" s="26">
        <v>600</v>
      </c>
      <c r="D59" s="24">
        <f>D60</f>
        <v>61678.2</v>
      </c>
    </row>
    <row r="60" spans="1:5" ht="26.25" customHeight="1">
      <c r="A60" s="21" t="s">
        <v>25</v>
      </c>
      <c r="B60" s="51" t="s">
        <v>144</v>
      </c>
      <c r="C60" s="26">
        <v>610</v>
      </c>
      <c r="D60" s="24">
        <v>61678.2</v>
      </c>
    </row>
    <row r="61" spans="1:5" ht="98.25" customHeight="1">
      <c r="A61" s="18" t="s">
        <v>43</v>
      </c>
      <c r="B61" s="50" t="s">
        <v>164</v>
      </c>
      <c r="C61" s="19"/>
      <c r="D61" s="75">
        <f>D62+D64</f>
        <v>37.9</v>
      </c>
    </row>
    <row r="62" spans="1:5" ht="38.25">
      <c r="A62" s="72" t="s">
        <v>65</v>
      </c>
      <c r="B62" s="76" t="s">
        <v>164</v>
      </c>
      <c r="C62" s="22">
        <v>100</v>
      </c>
      <c r="D62" s="61">
        <f>D63</f>
        <v>23.4</v>
      </c>
    </row>
    <row r="63" spans="1:5" ht="24.75" customHeight="1">
      <c r="A63" s="77" t="s">
        <v>76</v>
      </c>
      <c r="B63" s="76" t="s">
        <v>164</v>
      </c>
      <c r="C63" s="26">
        <v>110</v>
      </c>
      <c r="D63" s="61">
        <v>23.4</v>
      </c>
    </row>
    <row r="64" spans="1:5" ht="25.5">
      <c r="A64" s="72" t="s">
        <v>67</v>
      </c>
      <c r="B64" s="76" t="s">
        <v>164</v>
      </c>
      <c r="C64" s="26">
        <v>200</v>
      </c>
      <c r="D64" s="61">
        <f>D65</f>
        <v>14.5</v>
      </c>
    </row>
    <row r="65" spans="1:4" ht="40.5" customHeight="1">
      <c r="A65" s="72" t="s">
        <v>68</v>
      </c>
      <c r="B65" s="76" t="s">
        <v>164</v>
      </c>
      <c r="C65" s="26">
        <v>240</v>
      </c>
      <c r="D65" s="61">
        <v>14.5</v>
      </c>
    </row>
    <row r="66" spans="1:4" ht="71.25" customHeight="1">
      <c r="A66" s="58" t="s">
        <v>46</v>
      </c>
      <c r="B66" s="53" t="s">
        <v>149</v>
      </c>
      <c r="C66" s="71"/>
      <c r="D66" s="41">
        <f>D67+D69</f>
        <v>1563.1999999999998</v>
      </c>
    </row>
    <row r="67" spans="1:4" ht="14.25">
      <c r="A67" s="21" t="s">
        <v>27</v>
      </c>
      <c r="B67" s="76" t="s">
        <v>149</v>
      </c>
      <c r="C67" s="78">
        <v>200</v>
      </c>
      <c r="D67" s="73">
        <f>D68</f>
        <v>15.6</v>
      </c>
    </row>
    <row r="68" spans="1:4">
      <c r="A68" s="25" t="s">
        <v>26</v>
      </c>
      <c r="B68" s="76" t="s">
        <v>149</v>
      </c>
      <c r="C68" s="78">
        <v>240</v>
      </c>
      <c r="D68" s="73">
        <v>15.6</v>
      </c>
    </row>
    <row r="69" spans="1:4" ht="14.25">
      <c r="A69" s="123" t="s">
        <v>45</v>
      </c>
      <c r="B69" s="76" t="s">
        <v>149</v>
      </c>
      <c r="C69" s="26">
        <v>300</v>
      </c>
      <c r="D69" s="73">
        <f>D70</f>
        <v>1547.6</v>
      </c>
    </row>
    <row r="70" spans="1:4">
      <c r="A70" s="25" t="s">
        <v>22</v>
      </c>
      <c r="B70" s="76" t="s">
        <v>149</v>
      </c>
      <c r="C70" s="78">
        <v>320</v>
      </c>
      <c r="D70" s="73">
        <v>1547.6</v>
      </c>
    </row>
    <row r="71" spans="1:4" ht="42.75" customHeight="1">
      <c r="A71" s="91" t="s">
        <v>94</v>
      </c>
      <c r="B71" s="92" t="s">
        <v>95</v>
      </c>
      <c r="C71" s="93"/>
      <c r="D71" s="103">
        <f>D72+D75+D78+D81</f>
        <v>289701.7</v>
      </c>
    </row>
    <row r="72" spans="1:4" ht="30">
      <c r="A72" s="36" t="s">
        <v>96</v>
      </c>
      <c r="B72" s="53" t="s">
        <v>97</v>
      </c>
      <c r="C72" s="38"/>
      <c r="D72" s="41">
        <f>D73</f>
        <v>71321.100000000006</v>
      </c>
    </row>
    <row r="73" spans="1:4" ht="28.5">
      <c r="A73" s="123" t="s">
        <v>93</v>
      </c>
      <c r="B73" s="51" t="s">
        <v>97</v>
      </c>
      <c r="C73" s="22">
        <v>600</v>
      </c>
      <c r="D73" s="23">
        <f>D74</f>
        <v>71321.100000000006</v>
      </c>
    </row>
    <row r="74" spans="1:4" ht="14.25">
      <c r="A74" s="21" t="s">
        <v>25</v>
      </c>
      <c r="B74" s="51" t="s">
        <v>97</v>
      </c>
      <c r="C74" s="22">
        <v>610</v>
      </c>
      <c r="D74" s="73">
        <f>71321.1</f>
        <v>71321.100000000006</v>
      </c>
    </row>
    <row r="75" spans="1:4" ht="120">
      <c r="A75" s="74" t="s">
        <v>54</v>
      </c>
      <c r="B75" s="53" t="s">
        <v>146</v>
      </c>
      <c r="C75" s="43"/>
      <c r="D75" s="41">
        <f>D76</f>
        <v>216798</v>
      </c>
    </row>
    <row r="76" spans="1:4" ht="28.5">
      <c r="A76" s="123" t="s">
        <v>93</v>
      </c>
      <c r="B76" s="51" t="s">
        <v>146</v>
      </c>
      <c r="C76" s="26">
        <v>600</v>
      </c>
      <c r="D76" s="79">
        <f>D77</f>
        <v>216798</v>
      </c>
    </row>
    <row r="77" spans="1:4" ht="14.25">
      <c r="A77" s="21" t="s">
        <v>25</v>
      </c>
      <c r="B77" s="51" t="s">
        <v>146</v>
      </c>
      <c r="C77" s="26">
        <v>610</v>
      </c>
      <c r="D77" s="79">
        <v>216798</v>
      </c>
    </row>
    <row r="78" spans="1:4" ht="45">
      <c r="A78" s="18" t="s">
        <v>42</v>
      </c>
      <c r="B78" s="53" t="s">
        <v>147</v>
      </c>
      <c r="C78" s="38"/>
      <c r="D78" s="41">
        <f>D79</f>
        <v>1544.7</v>
      </c>
    </row>
    <row r="79" spans="1:4" ht="14.25">
      <c r="A79" s="21" t="s">
        <v>27</v>
      </c>
      <c r="B79" s="46" t="s">
        <v>147</v>
      </c>
      <c r="C79" s="26">
        <v>600</v>
      </c>
      <c r="D79" s="42">
        <f>D80</f>
        <v>1544.7</v>
      </c>
    </row>
    <row r="80" spans="1:4" ht="25.5" customHeight="1">
      <c r="A80" s="25" t="s">
        <v>26</v>
      </c>
      <c r="B80" s="46" t="s">
        <v>147</v>
      </c>
      <c r="C80" s="26">
        <v>610</v>
      </c>
      <c r="D80" s="42">
        <v>1544.7</v>
      </c>
    </row>
    <row r="81" spans="1:5" ht="67.5" customHeight="1">
      <c r="A81" s="18" t="s">
        <v>44</v>
      </c>
      <c r="B81" s="50" t="s">
        <v>165</v>
      </c>
      <c r="C81" s="19"/>
      <c r="D81" s="20">
        <f>D82</f>
        <v>37.9</v>
      </c>
    </row>
    <row r="82" spans="1:5" ht="28.5">
      <c r="A82" s="123" t="s">
        <v>93</v>
      </c>
      <c r="B82" s="52" t="s">
        <v>165</v>
      </c>
      <c r="C82" s="22">
        <v>600</v>
      </c>
      <c r="D82" s="24">
        <f>D83</f>
        <v>37.9</v>
      </c>
    </row>
    <row r="83" spans="1:5" ht="33" customHeight="1">
      <c r="A83" s="21" t="s">
        <v>25</v>
      </c>
      <c r="B83" s="52" t="s">
        <v>165</v>
      </c>
      <c r="C83" s="26">
        <v>610</v>
      </c>
      <c r="D83" s="24">
        <v>37.9</v>
      </c>
    </row>
    <row r="84" spans="1:5" ht="45" customHeight="1">
      <c r="A84" s="107" t="s">
        <v>174</v>
      </c>
      <c r="B84" s="92" t="s">
        <v>98</v>
      </c>
      <c r="C84" s="93"/>
      <c r="D84" s="94">
        <f>D85+D88+D91+D94</f>
        <v>31456.400000000001</v>
      </c>
    </row>
    <row r="85" spans="1:5" ht="27" customHeight="1">
      <c r="A85" s="36" t="s">
        <v>3</v>
      </c>
      <c r="B85" s="53" t="s">
        <v>99</v>
      </c>
      <c r="C85" s="38"/>
      <c r="D85" s="39">
        <f>D86</f>
        <v>27451.200000000001</v>
      </c>
    </row>
    <row r="86" spans="1:5" ht="48" customHeight="1">
      <c r="A86" s="123" t="s">
        <v>93</v>
      </c>
      <c r="B86" s="52" t="s">
        <v>99</v>
      </c>
      <c r="C86" s="22">
        <v>600</v>
      </c>
      <c r="D86" s="23">
        <f>D87</f>
        <v>27451.200000000001</v>
      </c>
    </row>
    <row r="87" spans="1:5" s="1" customFormat="1" ht="15.75">
      <c r="A87" s="21" t="s">
        <v>25</v>
      </c>
      <c r="B87" s="52" t="s">
        <v>99</v>
      </c>
      <c r="C87" s="22">
        <v>610</v>
      </c>
      <c r="D87" s="73">
        <v>27451.200000000001</v>
      </c>
      <c r="E87" s="5"/>
    </row>
    <row r="88" spans="1:5" s="1" customFormat="1" ht="101.25" customHeight="1">
      <c r="A88" s="18" t="s">
        <v>41</v>
      </c>
      <c r="B88" s="53" t="s">
        <v>145</v>
      </c>
      <c r="C88" s="43"/>
      <c r="D88" s="40">
        <f>D89</f>
        <v>3370.5</v>
      </c>
      <c r="E88" s="5"/>
    </row>
    <row r="89" spans="1:5" s="1" customFormat="1" ht="39.75" customHeight="1">
      <c r="A89" s="123" t="s">
        <v>93</v>
      </c>
      <c r="B89" s="76" t="s">
        <v>145</v>
      </c>
      <c r="C89" s="26">
        <v>600</v>
      </c>
      <c r="D89" s="24">
        <f>D90</f>
        <v>3370.5</v>
      </c>
      <c r="E89" s="5"/>
    </row>
    <row r="90" spans="1:5" s="1" customFormat="1" ht="19.5" customHeight="1">
      <c r="A90" s="21" t="s">
        <v>25</v>
      </c>
      <c r="B90" s="76" t="s">
        <v>145</v>
      </c>
      <c r="C90" s="26">
        <v>610</v>
      </c>
      <c r="D90" s="24">
        <v>3370.5</v>
      </c>
      <c r="E90" s="5"/>
    </row>
    <row r="91" spans="1:5" s="1" customFormat="1" ht="27.75" customHeight="1">
      <c r="A91" s="58" t="s">
        <v>100</v>
      </c>
      <c r="B91" s="53" t="s">
        <v>101</v>
      </c>
      <c r="C91" s="38"/>
      <c r="D91" s="20">
        <f>D92</f>
        <v>0</v>
      </c>
      <c r="E91" s="5"/>
    </row>
    <row r="92" spans="1:5" s="1" customFormat="1" ht="27.75" customHeight="1">
      <c r="A92" s="123" t="s">
        <v>93</v>
      </c>
      <c r="B92" s="52" t="s">
        <v>101</v>
      </c>
      <c r="C92" s="22">
        <v>600</v>
      </c>
      <c r="D92" s="23">
        <f>D93</f>
        <v>0</v>
      </c>
      <c r="E92" s="5"/>
    </row>
    <row r="93" spans="1:5" s="1" customFormat="1" ht="15.75">
      <c r="A93" s="21" t="s">
        <v>25</v>
      </c>
      <c r="B93" s="52" t="s">
        <v>101</v>
      </c>
      <c r="C93" s="22">
        <v>610</v>
      </c>
      <c r="D93" s="73"/>
      <c r="E93" s="5"/>
    </row>
    <row r="94" spans="1:5" s="1" customFormat="1" ht="30">
      <c r="A94" s="36" t="s">
        <v>56</v>
      </c>
      <c r="B94" s="53" t="s">
        <v>148</v>
      </c>
      <c r="C94" s="38"/>
      <c r="D94" s="39">
        <f>D95</f>
        <v>634.70000000000005</v>
      </c>
      <c r="E94" s="5"/>
    </row>
    <row r="95" spans="1:5" ht="28.5">
      <c r="A95" s="123" t="s">
        <v>93</v>
      </c>
      <c r="B95" s="52" t="s">
        <v>148</v>
      </c>
      <c r="C95" s="22">
        <v>600</v>
      </c>
      <c r="D95" s="23">
        <f>D96</f>
        <v>634.70000000000005</v>
      </c>
    </row>
    <row r="96" spans="1:5" ht="21.75" customHeight="1">
      <c r="A96" s="21" t="s">
        <v>25</v>
      </c>
      <c r="B96" s="52" t="s">
        <v>148</v>
      </c>
      <c r="C96" s="22">
        <v>610</v>
      </c>
      <c r="D96" s="73">
        <v>634.70000000000005</v>
      </c>
    </row>
    <row r="97" spans="1:5" ht="53.25" customHeight="1">
      <c r="A97" s="107" t="s">
        <v>175</v>
      </c>
      <c r="B97" s="92" t="s">
        <v>102</v>
      </c>
      <c r="C97" s="93"/>
      <c r="D97" s="94">
        <f>D98+D101</f>
        <v>10825.9</v>
      </c>
    </row>
    <row r="98" spans="1:5" ht="23.25" customHeight="1">
      <c r="A98" s="36" t="s">
        <v>1</v>
      </c>
      <c r="B98" s="53" t="s">
        <v>196</v>
      </c>
      <c r="C98" s="38"/>
      <c r="D98" s="39">
        <f>D99</f>
        <v>3276.7</v>
      </c>
    </row>
    <row r="99" spans="1:5" ht="58.5" customHeight="1">
      <c r="A99" s="72" t="s">
        <v>65</v>
      </c>
      <c r="B99" s="52" t="s">
        <v>196</v>
      </c>
      <c r="C99" s="27">
        <v>100</v>
      </c>
      <c r="D99" s="23">
        <f>D100</f>
        <v>3276.7</v>
      </c>
    </row>
    <row r="100" spans="1:5" ht="30.75" customHeight="1">
      <c r="A100" s="72" t="s">
        <v>66</v>
      </c>
      <c r="B100" s="52" t="s">
        <v>196</v>
      </c>
      <c r="C100" s="26">
        <v>120</v>
      </c>
      <c r="D100" s="73">
        <f>3554.2-277.5</f>
        <v>3276.7</v>
      </c>
    </row>
    <row r="101" spans="1:5" ht="40.5" customHeight="1">
      <c r="A101" s="36" t="s">
        <v>176</v>
      </c>
      <c r="B101" s="53" t="s">
        <v>103</v>
      </c>
      <c r="C101" s="38"/>
      <c r="D101" s="39">
        <f>D102+D104+D106</f>
        <v>7549.2</v>
      </c>
    </row>
    <row r="102" spans="1:5" ht="60.75" customHeight="1">
      <c r="A102" s="72" t="s">
        <v>65</v>
      </c>
      <c r="B102" s="52" t="s">
        <v>103</v>
      </c>
      <c r="C102" s="27">
        <v>100</v>
      </c>
      <c r="D102" s="23">
        <f>D103</f>
        <v>6774.2</v>
      </c>
    </row>
    <row r="103" spans="1:5" s="57" customFormat="1" ht="33" customHeight="1">
      <c r="A103" s="77" t="s">
        <v>76</v>
      </c>
      <c r="B103" s="52" t="s">
        <v>103</v>
      </c>
      <c r="C103" s="26">
        <v>110</v>
      </c>
      <c r="D103" s="73">
        <v>6774.2</v>
      </c>
      <c r="E103" s="56"/>
    </row>
    <row r="104" spans="1:5" ht="36.75" customHeight="1">
      <c r="A104" s="72" t="s">
        <v>67</v>
      </c>
      <c r="B104" s="52" t="s">
        <v>103</v>
      </c>
      <c r="C104" s="26">
        <v>200</v>
      </c>
      <c r="D104" s="23">
        <f>D105</f>
        <v>695.8</v>
      </c>
    </row>
    <row r="105" spans="1:5" ht="36" customHeight="1">
      <c r="A105" s="72" t="s">
        <v>68</v>
      </c>
      <c r="B105" s="52" t="s">
        <v>103</v>
      </c>
      <c r="C105" s="26">
        <v>240</v>
      </c>
      <c r="D105" s="23">
        <v>695.8</v>
      </c>
    </row>
    <row r="106" spans="1:5" ht="27.75" customHeight="1">
      <c r="A106" s="72" t="s">
        <v>20</v>
      </c>
      <c r="B106" s="52" t="s">
        <v>103</v>
      </c>
      <c r="C106" s="22">
        <v>800</v>
      </c>
      <c r="D106" s="23">
        <f>D107</f>
        <v>79.2</v>
      </c>
    </row>
    <row r="107" spans="1:5" ht="20.25" customHeight="1">
      <c r="A107" s="72" t="s">
        <v>17</v>
      </c>
      <c r="B107" s="52" t="s">
        <v>103</v>
      </c>
      <c r="C107" s="26">
        <v>850</v>
      </c>
      <c r="D107" s="23">
        <v>79.2</v>
      </c>
    </row>
    <row r="108" spans="1:5" ht="56.25" customHeight="1">
      <c r="A108" s="119" t="s">
        <v>132</v>
      </c>
      <c r="B108" s="97" t="s">
        <v>133</v>
      </c>
      <c r="C108" s="98"/>
      <c r="D108" s="101">
        <f>D109+D112</f>
        <v>16342.8</v>
      </c>
    </row>
    <row r="109" spans="1:5" ht="38.25" customHeight="1">
      <c r="A109" s="36" t="s">
        <v>135</v>
      </c>
      <c r="B109" s="53" t="s">
        <v>134</v>
      </c>
      <c r="C109" s="38"/>
      <c r="D109" s="41">
        <f>D110</f>
        <v>15241.8</v>
      </c>
    </row>
    <row r="110" spans="1:5" ht="28.5" customHeight="1">
      <c r="A110" s="123" t="s">
        <v>93</v>
      </c>
      <c r="B110" s="76" t="s">
        <v>134</v>
      </c>
      <c r="C110" s="22">
        <v>600</v>
      </c>
      <c r="D110" s="23">
        <f>D111</f>
        <v>15241.8</v>
      </c>
    </row>
    <row r="111" spans="1:5" ht="39.75" customHeight="1">
      <c r="A111" s="21" t="s">
        <v>25</v>
      </c>
      <c r="B111" s="76" t="s">
        <v>134</v>
      </c>
      <c r="C111" s="22">
        <v>610</v>
      </c>
      <c r="D111" s="73">
        <f>7009+2132.8+6100</f>
        <v>15241.8</v>
      </c>
    </row>
    <row r="112" spans="1:5" ht="27.75" customHeight="1">
      <c r="A112" s="36" t="s">
        <v>136</v>
      </c>
      <c r="B112" s="53" t="s">
        <v>137</v>
      </c>
      <c r="C112" s="38"/>
      <c r="D112" s="41">
        <f>D113</f>
        <v>1101</v>
      </c>
    </row>
    <row r="113" spans="1:4" ht="44.25" customHeight="1">
      <c r="A113" s="123" t="s">
        <v>93</v>
      </c>
      <c r="B113" s="76" t="s">
        <v>137</v>
      </c>
      <c r="C113" s="22">
        <v>600</v>
      </c>
      <c r="D113" s="23">
        <f>D114</f>
        <v>1101</v>
      </c>
    </row>
    <row r="114" spans="1:4" ht="26.25" customHeight="1">
      <c r="A114" s="21" t="s">
        <v>25</v>
      </c>
      <c r="B114" s="76" t="s">
        <v>137</v>
      </c>
      <c r="C114" s="22">
        <v>610</v>
      </c>
      <c r="D114" s="73">
        <v>1101</v>
      </c>
    </row>
    <row r="115" spans="1:4" ht="108" customHeight="1">
      <c r="A115" s="121" t="s">
        <v>71</v>
      </c>
      <c r="B115" s="104" t="s">
        <v>72</v>
      </c>
      <c r="C115" s="105"/>
      <c r="D115" s="106">
        <f>D116+D121+D133+D138</f>
        <v>44464.5</v>
      </c>
    </row>
    <row r="116" spans="1:4" ht="41.25" customHeight="1">
      <c r="A116" s="107" t="s">
        <v>114</v>
      </c>
      <c r="B116" s="92" t="s">
        <v>116</v>
      </c>
      <c r="C116" s="93"/>
      <c r="D116" s="94">
        <f>D117</f>
        <v>748.2</v>
      </c>
    </row>
    <row r="117" spans="1:4" ht="42" customHeight="1">
      <c r="A117" s="59" t="s">
        <v>115</v>
      </c>
      <c r="B117" s="53" t="s">
        <v>120</v>
      </c>
      <c r="C117" s="38"/>
      <c r="D117" s="39">
        <f>D118</f>
        <v>748.2</v>
      </c>
    </row>
    <row r="118" spans="1:4" ht="30.75" customHeight="1">
      <c r="A118" s="36" t="s">
        <v>4</v>
      </c>
      <c r="B118" s="53" t="s">
        <v>121</v>
      </c>
      <c r="C118" s="38"/>
      <c r="D118" s="39">
        <f>D119</f>
        <v>748.2</v>
      </c>
    </row>
    <row r="119" spans="1:4" ht="30.75" customHeight="1">
      <c r="A119" s="21" t="s">
        <v>112</v>
      </c>
      <c r="B119" s="51" t="s">
        <v>121</v>
      </c>
      <c r="C119" s="22">
        <v>700</v>
      </c>
      <c r="D119" s="23">
        <f>D120</f>
        <v>748.2</v>
      </c>
    </row>
    <row r="120" spans="1:4" ht="21" customHeight="1">
      <c r="A120" s="25" t="s">
        <v>23</v>
      </c>
      <c r="B120" s="51" t="s">
        <v>121</v>
      </c>
      <c r="C120" s="26">
        <v>730</v>
      </c>
      <c r="D120" s="24">
        <v>748.2</v>
      </c>
    </row>
    <row r="121" spans="1:4" ht="70.5" customHeight="1">
      <c r="A121" s="107" t="s">
        <v>117</v>
      </c>
      <c r="B121" s="108" t="s">
        <v>122</v>
      </c>
      <c r="C121" s="109"/>
      <c r="D121" s="110">
        <f>D122+D129</f>
        <v>24149</v>
      </c>
    </row>
    <row r="122" spans="1:4" ht="34.5" customHeight="1">
      <c r="A122" s="59" t="s">
        <v>118</v>
      </c>
      <c r="B122" s="50" t="s">
        <v>123</v>
      </c>
      <c r="C122" s="19"/>
      <c r="D122" s="20">
        <f>D123+D126</f>
        <v>22149</v>
      </c>
    </row>
    <row r="123" spans="1:4" ht="28.5">
      <c r="A123" s="21" t="s">
        <v>10</v>
      </c>
      <c r="B123" s="51" t="s">
        <v>197</v>
      </c>
      <c r="C123" s="22"/>
      <c r="D123" s="23">
        <f>D124</f>
        <v>16851</v>
      </c>
    </row>
    <row r="124" spans="1:4" ht="14.25">
      <c r="A124" s="124" t="s">
        <v>8</v>
      </c>
      <c r="B124" s="51" t="s">
        <v>197</v>
      </c>
      <c r="C124" s="22">
        <v>500</v>
      </c>
      <c r="D124" s="23">
        <f>D125</f>
        <v>16851</v>
      </c>
    </row>
    <row r="125" spans="1:4" ht="14.25">
      <c r="A125" s="21" t="s">
        <v>119</v>
      </c>
      <c r="B125" s="51" t="s">
        <v>197</v>
      </c>
      <c r="C125" s="26">
        <v>510</v>
      </c>
      <c r="D125" s="24">
        <v>16851</v>
      </c>
    </row>
    <row r="126" spans="1:4" ht="90">
      <c r="A126" s="36" t="s">
        <v>35</v>
      </c>
      <c r="B126" s="53" t="s">
        <v>150</v>
      </c>
      <c r="C126" s="38"/>
      <c r="D126" s="39">
        <f>D127</f>
        <v>5298</v>
      </c>
    </row>
    <row r="127" spans="1:4" ht="14.25">
      <c r="A127" s="124" t="s">
        <v>8</v>
      </c>
      <c r="B127" s="51" t="s">
        <v>150</v>
      </c>
      <c r="C127" s="22">
        <v>500</v>
      </c>
      <c r="D127" s="23">
        <f>D128</f>
        <v>5298</v>
      </c>
    </row>
    <row r="128" spans="1:4" ht="14.25">
      <c r="A128" s="21" t="s">
        <v>119</v>
      </c>
      <c r="B128" s="51" t="s">
        <v>150</v>
      </c>
      <c r="C128" s="26">
        <v>510</v>
      </c>
      <c r="D128" s="23">
        <v>5298</v>
      </c>
    </row>
    <row r="129" spans="1:4" ht="30">
      <c r="A129" s="59" t="s">
        <v>124</v>
      </c>
      <c r="B129" s="50" t="s">
        <v>125</v>
      </c>
      <c r="C129" s="19"/>
      <c r="D129" s="20">
        <f>D130</f>
        <v>2000</v>
      </c>
    </row>
    <row r="130" spans="1:4" ht="14.25">
      <c r="A130" s="21" t="s">
        <v>24</v>
      </c>
      <c r="B130" s="52" t="s">
        <v>198</v>
      </c>
      <c r="C130" s="22"/>
      <c r="D130" s="23">
        <f>D131</f>
        <v>2000</v>
      </c>
    </row>
    <row r="131" spans="1:4" ht="14.25">
      <c r="A131" s="124" t="s">
        <v>8</v>
      </c>
      <c r="B131" s="52" t="s">
        <v>198</v>
      </c>
      <c r="C131" s="26">
        <v>500</v>
      </c>
      <c r="D131" s="23">
        <f>D132</f>
        <v>2000</v>
      </c>
    </row>
    <row r="132" spans="1:4" ht="14.25">
      <c r="A132" s="21" t="s">
        <v>119</v>
      </c>
      <c r="B132" s="52" t="s">
        <v>198</v>
      </c>
      <c r="C132" s="26">
        <v>510</v>
      </c>
      <c r="D132" s="23">
        <v>2000</v>
      </c>
    </row>
    <row r="133" spans="1:4" ht="54" customHeight="1">
      <c r="A133" s="107" t="s">
        <v>126</v>
      </c>
      <c r="B133" s="111" t="s">
        <v>127</v>
      </c>
      <c r="C133" s="112"/>
      <c r="D133" s="94">
        <f>D134</f>
        <v>2121.9</v>
      </c>
    </row>
    <row r="134" spans="1:4" ht="51.75" customHeight="1">
      <c r="A134" s="59" t="s">
        <v>128</v>
      </c>
      <c r="B134" s="62" t="s">
        <v>129</v>
      </c>
      <c r="C134" s="22"/>
      <c r="D134" s="39">
        <f>D135</f>
        <v>2121.9</v>
      </c>
    </row>
    <row r="135" spans="1:4" ht="49.5" customHeight="1">
      <c r="A135" s="32" t="s">
        <v>12</v>
      </c>
      <c r="B135" s="63" t="s">
        <v>199</v>
      </c>
      <c r="C135" s="38"/>
      <c r="D135" s="40">
        <f>D136</f>
        <v>2121.9</v>
      </c>
    </row>
    <row r="136" spans="1:4" ht="22.5" customHeight="1">
      <c r="A136" s="21" t="s">
        <v>8</v>
      </c>
      <c r="B136" s="63" t="s">
        <v>199</v>
      </c>
      <c r="C136" s="26">
        <v>500</v>
      </c>
      <c r="D136" s="24">
        <f>D137</f>
        <v>2121.9</v>
      </c>
    </row>
    <row r="137" spans="1:4" ht="21.75" customHeight="1">
      <c r="A137" s="25" t="s">
        <v>11</v>
      </c>
      <c r="B137" s="63" t="s">
        <v>199</v>
      </c>
      <c r="C137" s="22">
        <v>540</v>
      </c>
      <c r="D137" s="24">
        <v>2121.9</v>
      </c>
    </row>
    <row r="138" spans="1:4" ht="24" customHeight="1">
      <c r="A138" s="113" t="s">
        <v>113</v>
      </c>
      <c r="B138" s="108" t="s">
        <v>74</v>
      </c>
      <c r="C138" s="109"/>
      <c r="D138" s="110">
        <f>D139+D149</f>
        <v>17445.400000000001</v>
      </c>
    </row>
    <row r="139" spans="1:4" ht="29.25" customHeight="1">
      <c r="A139" s="18" t="s">
        <v>73</v>
      </c>
      <c r="B139" s="53" t="s">
        <v>75</v>
      </c>
      <c r="C139" s="19"/>
      <c r="D139" s="20">
        <f>D140+D143+D146</f>
        <v>7977.7</v>
      </c>
    </row>
    <row r="140" spans="1:4" ht="27" customHeight="1">
      <c r="A140" s="36" t="s">
        <v>1</v>
      </c>
      <c r="B140" s="53" t="s">
        <v>200</v>
      </c>
      <c r="C140" s="38"/>
      <c r="D140" s="39">
        <f>D141</f>
        <v>7748.9</v>
      </c>
    </row>
    <row r="141" spans="1:4" ht="60" customHeight="1">
      <c r="A141" s="72" t="s">
        <v>65</v>
      </c>
      <c r="B141" s="52" t="s">
        <v>200</v>
      </c>
      <c r="C141" s="27">
        <v>100</v>
      </c>
      <c r="D141" s="23">
        <f>D142</f>
        <v>7748.9</v>
      </c>
    </row>
    <row r="142" spans="1:4" ht="26.25" customHeight="1">
      <c r="A142" s="72" t="s">
        <v>66</v>
      </c>
      <c r="B142" s="52" t="s">
        <v>200</v>
      </c>
      <c r="C142" s="26">
        <v>120</v>
      </c>
      <c r="D142" s="73">
        <f>8557-808.1</f>
        <v>7748.9</v>
      </c>
    </row>
    <row r="143" spans="1:4" ht="60">
      <c r="A143" s="18" t="s">
        <v>52</v>
      </c>
      <c r="B143" s="84" t="s">
        <v>142</v>
      </c>
      <c r="C143" s="34"/>
      <c r="D143" s="20">
        <f>D144</f>
        <v>228.2</v>
      </c>
    </row>
    <row r="144" spans="1:4" ht="42.75" customHeight="1">
      <c r="A144" s="72" t="s">
        <v>67</v>
      </c>
      <c r="B144" s="80" t="s">
        <v>142</v>
      </c>
      <c r="C144" s="26">
        <v>200</v>
      </c>
      <c r="D144" s="24">
        <f>D145</f>
        <v>228.2</v>
      </c>
    </row>
    <row r="145" spans="1:4" ht="31.5" customHeight="1">
      <c r="A145" s="72" t="s">
        <v>68</v>
      </c>
      <c r="B145" s="80" t="s">
        <v>142</v>
      </c>
      <c r="C145" s="26">
        <v>240</v>
      </c>
      <c r="D145" s="24">
        <v>228.2</v>
      </c>
    </row>
    <row r="146" spans="1:4" ht="45">
      <c r="A146" s="18" t="s">
        <v>19</v>
      </c>
      <c r="B146" s="80" t="s">
        <v>143</v>
      </c>
      <c r="C146" s="26"/>
      <c r="D146" s="24">
        <f>D147</f>
        <v>0.6</v>
      </c>
    </row>
    <row r="147" spans="1:4" ht="33.75" customHeight="1">
      <c r="A147" s="72" t="s">
        <v>67</v>
      </c>
      <c r="B147" s="80" t="s">
        <v>143</v>
      </c>
      <c r="C147" s="26">
        <v>200</v>
      </c>
      <c r="D147" s="24">
        <f>D148</f>
        <v>0.6</v>
      </c>
    </row>
    <row r="148" spans="1:4" ht="30.75" customHeight="1">
      <c r="A148" s="72" t="s">
        <v>68</v>
      </c>
      <c r="B148" s="80" t="s">
        <v>143</v>
      </c>
      <c r="C148" s="26">
        <v>240</v>
      </c>
      <c r="D148" s="73">
        <v>0.6</v>
      </c>
    </row>
    <row r="149" spans="1:4" ht="52.5" customHeight="1">
      <c r="A149" s="126" t="s">
        <v>185</v>
      </c>
      <c r="B149" s="53" t="s">
        <v>186</v>
      </c>
      <c r="C149" s="38"/>
      <c r="D149" s="41">
        <f>D150</f>
        <v>9467.7000000000007</v>
      </c>
    </row>
    <row r="150" spans="1:4" ht="37.5" customHeight="1" thickBot="1">
      <c r="A150" s="36" t="s">
        <v>176</v>
      </c>
      <c r="B150" s="53" t="s">
        <v>187</v>
      </c>
      <c r="C150" s="38"/>
      <c r="D150" s="41">
        <f>D151+D153+D155</f>
        <v>9467.7000000000007</v>
      </c>
    </row>
    <row r="151" spans="1:4" ht="51.75" customHeight="1" thickBot="1">
      <c r="A151" s="127" t="s">
        <v>65</v>
      </c>
      <c r="B151" s="52" t="s">
        <v>187</v>
      </c>
      <c r="C151" s="26">
        <v>100</v>
      </c>
      <c r="D151" s="61">
        <f>D152</f>
        <v>5282</v>
      </c>
    </row>
    <row r="152" spans="1:4" ht="30.75" customHeight="1" thickBot="1">
      <c r="A152" s="77" t="s">
        <v>76</v>
      </c>
      <c r="B152" s="52" t="s">
        <v>187</v>
      </c>
      <c r="C152" s="26">
        <v>110</v>
      </c>
      <c r="D152" s="61">
        <v>5282</v>
      </c>
    </row>
    <row r="153" spans="1:4" ht="30.75" customHeight="1">
      <c r="A153" s="128" t="s">
        <v>67</v>
      </c>
      <c r="B153" s="52" t="s">
        <v>187</v>
      </c>
      <c r="C153" s="26">
        <v>200</v>
      </c>
      <c r="D153" s="61">
        <f>D154</f>
        <v>4114.7</v>
      </c>
    </row>
    <row r="154" spans="1:4" ht="30.75" customHeight="1" thickBot="1">
      <c r="A154" s="72" t="s">
        <v>68</v>
      </c>
      <c r="B154" s="52" t="s">
        <v>187</v>
      </c>
      <c r="C154" s="26">
        <v>240</v>
      </c>
      <c r="D154" s="61">
        <v>4114.7</v>
      </c>
    </row>
    <row r="155" spans="1:4" ht="21.75" customHeight="1" thickBot="1">
      <c r="A155" s="127" t="s">
        <v>20</v>
      </c>
      <c r="B155" s="52" t="s">
        <v>187</v>
      </c>
      <c r="C155" s="26">
        <v>800</v>
      </c>
      <c r="D155" s="61">
        <f>D156</f>
        <v>71</v>
      </c>
    </row>
    <row r="156" spans="1:4" ht="18" customHeight="1">
      <c r="A156" s="129" t="s">
        <v>17</v>
      </c>
      <c r="B156" s="52" t="s">
        <v>187</v>
      </c>
      <c r="C156" s="26">
        <v>850</v>
      </c>
      <c r="D156" s="61">
        <v>71</v>
      </c>
    </row>
    <row r="157" spans="1:4" ht="126.75" customHeight="1">
      <c r="A157" s="122" t="s">
        <v>181</v>
      </c>
      <c r="B157" s="97" t="s">
        <v>86</v>
      </c>
      <c r="C157" s="98"/>
      <c r="D157" s="99">
        <f>D158+D163</f>
        <v>1508.1</v>
      </c>
    </row>
    <row r="158" spans="1:4" ht="48.75" customHeight="1">
      <c r="A158" s="36" t="s">
        <v>14</v>
      </c>
      <c r="B158" s="53" t="s">
        <v>167</v>
      </c>
      <c r="C158" s="38"/>
      <c r="D158" s="39">
        <f>D159+D161</f>
        <v>1408.1</v>
      </c>
    </row>
    <row r="159" spans="1:4" ht="57.75" customHeight="1">
      <c r="A159" s="72" t="s">
        <v>65</v>
      </c>
      <c r="B159" s="52" t="s">
        <v>167</v>
      </c>
      <c r="C159" s="27">
        <v>100</v>
      </c>
      <c r="D159" s="23">
        <f>D160</f>
        <v>1355.5</v>
      </c>
    </row>
    <row r="160" spans="1:4" ht="33.75" customHeight="1">
      <c r="A160" s="77" t="s">
        <v>76</v>
      </c>
      <c r="B160" s="52" t="s">
        <v>167</v>
      </c>
      <c r="C160" s="26">
        <v>110</v>
      </c>
      <c r="D160" s="73">
        <v>1355.5</v>
      </c>
    </row>
    <row r="161" spans="1:4" ht="24" customHeight="1">
      <c r="A161" s="72" t="s">
        <v>67</v>
      </c>
      <c r="B161" s="52" t="s">
        <v>167</v>
      </c>
      <c r="C161" s="26">
        <v>200</v>
      </c>
      <c r="D161" s="23">
        <f>D162</f>
        <v>52.6</v>
      </c>
    </row>
    <row r="162" spans="1:4" ht="25.5">
      <c r="A162" s="72" t="s">
        <v>68</v>
      </c>
      <c r="B162" s="52" t="s">
        <v>167</v>
      </c>
      <c r="C162" s="26">
        <v>240</v>
      </c>
      <c r="D162" s="23">
        <v>52.6</v>
      </c>
    </row>
    <row r="163" spans="1:4" ht="30">
      <c r="A163" s="60" t="s">
        <v>166</v>
      </c>
      <c r="B163" s="50" t="s">
        <v>201</v>
      </c>
      <c r="C163" s="19"/>
      <c r="D163" s="20">
        <f>D164</f>
        <v>100</v>
      </c>
    </row>
    <row r="164" spans="1:4" ht="14.25">
      <c r="A164" s="21" t="s">
        <v>8</v>
      </c>
      <c r="B164" s="46" t="s">
        <v>201</v>
      </c>
      <c r="C164" s="26">
        <v>500</v>
      </c>
      <c r="D164" s="24">
        <f>D165</f>
        <v>100</v>
      </c>
    </row>
    <row r="165" spans="1:4" ht="21.75" customHeight="1">
      <c r="A165" s="25" t="s">
        <v>11</v>
      </c>
      <c r="B165" s="46" t="s">
        <v>201</v>
      </c>
      <c r="C165" s="22">
        <v>540</v>
      </c>
      <c r="D165" s="24">
        <v>100</v>
      </c>
    </row>
    <row r="166" spans="1:4" ht="49.5">
      <c r="A166" s="125" t="s">
        <v>180</v>
      </c>
      <c r="B166" s="114" t="s">
        <v>109</v>
      </c>
      <c r="C166" s="115"/>
      <c r="D166" s="99">
        <f>D167</f>
        <v>257.39999999999998</v>
      </c>
    </row>
    <row r="167" spans="1:4" ht="24.75" customHeight="1">
      <c r="A167" s="36" t="s">
        <v>110</v>
      </c>
      <c r="B167" s="65" t="s">
        <v>111</v>
      </c>
      <c r="C167" s="37"/>
      <c r="D167" s="64">
        <f>D168</f>
        <v>257.39999999999998</v>
      </c>
    </row>
    <row r="168" spans="1:4" ht="32.25" customHeight="1">
      <c r="A168" s="72" t="s">
        <v>67</v>
      </c>
      <c r="B168" s="55" t="s">
        <v>111</v>
      </c>
      <c r="C168" s="26">
        <v>200</v>
      </c>
      <c r="D168" s="24">
        <f>D169</f>
        <v>257.39999999999998</v>
      </c>
    </row>
    <row r="169" spans="1:4" ht="28.5" customHeight="1">
      <c r="A169" s="72" t="s">
        <v>68</v>
      </c>
      <c r="B169" s="55" t="s">
        <v>111</v>
      </c>
      <c r="C169" s="26">
        <v>240</v>
      </c>
      <c r="D169" s="24">
        <v>257.39999999999998</v>
      </c>
    </row>
    <row r="170" spans="1:4" ht="44.25" customHeight="1">
      <c r="A170" s="120" t="s">
        <v>153</v>
      </c>
      <c r="B170" s="97" t="s">
        <v>154</v>
      </c>
      <c r="C170" s="115"/>
      <c r="D170" s="101">
        <f>D171+D189</f>
        <v>14815.099999999999</v>
      </c>
    </row>
    <row r="171" spans="1:4" ht="45" customHeight="1">
      <c r="A171" s="113" t="s">
        <v>158</v>
      </c>
      <c r="B171" s="108" t="s">
        <v>159</v>
      </c>
      <c r="C171" s="116"/>
      <c r="D171" s="117">
        <f>D172+D175+D178+D181+D186</f>
        <v>11831.4</v>
      </c>
    </row>
    <row r="172" spans="1:4" ht="88.5" customHeight="1">
      <c r="A172" s="58" t="s">
        <v>33</v>
      </c>
      <c r="B172" s="65" t="s">
        <v>168</v>
      </c>
      <c r="C172" s="71"/>
      <c r="D172" s="41">
        <f>D173</f>
        <v>73.900000000000006</v>
      </c>
    </row>
    <row r="173" spans="1:4" ht="26.25" customHeight="1">
      <c r="A173" s="28" t="s">
        <v>45</v>
      </c>
      <c r="B173" s="82" t="s">
        <v>168</v>
      </c>
      <c r="C173" s="26">
        <v>300</v>
      </c>
      <c r="D173" s="73">
        <f>D174</f>
        <v>73.900000000000006</v>
      </c>
    </row>
    <row r="174" spans="1:4" ht="30.75" customHeight="1">
      <c r="A174" s="28" t="s">
        <v>29</v>
      </c>
      <c r="B174" s="82" t="s">
        <v>168</v>
      </c>
      <c r="C174" s="78">
        <v>310</v>
      </c>
      <c r="D174" s="73">
        <v>73.900000000000006</v>
      </c>
    </row>
    <row r="175" spans="1:4" ht="31.5" customHeight="1">
      <c r="A175" s="58" t="s">
        <v>34</v>
      </c>
      <c r="B175" s="65" t="s">
        <v>169</v>
      </c>
      <c r="C175" s="83"/>
      <c r="D175" s="41">
        <f>D176</f>
        <v>314.60000000000002</v>
      </c>
    </row>
    <row r="176" spans="1:4" ht="27.75" customHeight="1">
      <c r="A176" s="28" t="s">
        <v>45</v>
      </c>
      <c r="B176" s="82" t="s">
        <v>169</v>
      </c>
      <c r="C176" s="26">
        <v>300</v>
      </c>
      <c r="D176" s="73">
        <f>D177</f>
        <v>314.60000000000002</v>
      </c>
    </row>
    <row r="177" spans="1:4" ht="24" customHeight="1">
      <c r="A177" s="25" t="s">
        <v>22</v>
      </c>
      <c r="B177" s="82" t="s">
        <v>169</v>
      </c>
      <c r="C177" s="78">
        <v>320</v>
      </c>
      <c r="D177" s="73">
        <v>314.60000000000002</v>
      </c>
    </row>
    <row r="178" spans="1:4" ht="55.5" customHeight="1">
      <c r="A178" s="18" t="s">
        <v>58</v>
      </c>
      <c r="B178" s="65" t="s">
        <v>170</v>
      </c>
      <c r="C178" s="38"/>
      <c r="D178" s="39">
        <f>D179</f>
        <v>1235.7</v>
      </c>
    </row>
    <row r="179" spans="1:4" ht="17.25" customHeight="1">
      <c r="A179" s="28" t="s">
        <v>45</v>
      </c>
      <c r="B179" s="82" t="s">
        <v>170</v>
      </c>
      <c r="C179" s="26">
        <v>300</v>
      </c>
      <c r="D179" s="24">
        <f>D180</f>
        <v>1235.7</v>
      </c>
    </row>
    <row r="180" spans="1:4" ht="14.25">
      <c r="A180" s="28" t="s">
        <v>29</v>
      </c>
      <c r="B180" s="82" t="s">
        <v>170</v>
      </c>
      <c r="C180" s="78">
        <v>310</v>
      </c>
      <c r="D180" s="24">
        <v>1235.7</v>
      </c>
    </row>
    <row r="181" spans="1:4" ht="15">
      <c r="A181" s="18" t="s">
        <v>59</v>
      </c>
      <c r="B181" s="65" t="s">
        <v>171</v>
      </c>
      <c r="C181" s="38"/>
      <c r="D181" s="39">
        <f>D184+D182</f>
        <v>813.3</v>
      </c>
    </row>
    <row r="182" spans="1:4" ht="14.25" hidden="1">
      <c r="A182" s="21" t="s">
        <v>61</v>
      </c>
      <c r="B182" s="82" t="s">
        <v>171</v>
      </c>
      <c r="C182" s="69">
        <v>200</v>
      </c>
      <c r="D182" s="24">
        <f>D183</f>
        <v>0</v>
      </c>
    </row>
    <row r="183" spans="1:4" ht="14.25" hidden="1">
      <c r="A183" s="21" t="s">
        <v>27</v>
      </c>
      <c r="B183" s="82" t="s">
        <v>171</v>
      </c>
      <c r="C183" s="69">
        <v>240</v>
      </c>
      <c r="D183" s="70"/>
    </row>
    <row r="184" spans="1:4" ht="14.25">
      <c r="A184" s="28" t="s">
        <v>45</v>
      </c>
      <c r="B184" s="82" t="s">
        <v>171</v>
      </c>
      <c r="C184" s="26">
        <v>300</v>
      </c>
      <c r="D184" s="24">
        <f>D185</f>
        <v>813.3</v>
      </c>
    </row>
    <row r="185" spans="1:4">
      <c r="A185" s="25" t="s">
        <v>22</v>
      </c>
      <c r="B185" s="82" t="s">
        <v>171</v>
      </c>
      <c r="C185" s="26">
        <v>320</v>
      </c>
      <c r="D185" s="24">
        <v>813.3</v>
      </c>
    </row>
    <row r="186" spans="1:4" ht="56.25" customHeight="1">
      <c r="A186" s="18" t="s">
        <v>60</v>
      </c>
      <c r="B186" s="65" t="s">
        <v>172</v>
      </c>
      <c r="C186" s="38"/>
      <c r="D186" s="39">
        <f>D187</f>
        <v>9393.9</v>
      </c>
    </row>
    <row r="187" spans="1:4" ht="14.25">
      <c r="A187" s="28" t="s">
        <v>45</v>
      </c>
      <c r="B187" s="82" t="s">
        <v>172</v>
      </c>
      <c r="C187" s="26">
        <v>300</v>
      </c>
      <c r="D187" s="24">
        <f>D188</f>
        <v>9393.9</v>
      </c>
    </row>
    <row r="188" spans="1:4" ht="21.75" customHeight="1">
      <c r="A188" s="28" t="s">
        <v>29</v>
      </c>
      <c r="B188" s="82" t="s">
        <v>172</v>
      </c>
      <c r="C188" s="78">
        <v>310</v>
      </c>
      <c r="D188" s="24">
        <v>9393.9</v>
      </c>
    </row>
    <row r="189" spans="1:4" ht="42.75" customHeight="1">
      <c r="A189" s="118" t="s">
        <v>157</v>
      </c>
      <c r="B189" s="92" t="s">
        <v>155</v>
      </c>
      <c r="C189" s="109"/>
      <c r="D189" s="117">
        <f>D190</f>
        <v>2983.7</v>
      </c>
    </row>
    <row r="190" spans="1:4" ht="57.75" customHeight="1">
      <c r="A190" s="18" t="s">
        <v>15</v>
      </c>
      <c r="B190" s="53" t="s">
        <v>156</v>
      </c>
      <c r="C190" s="26"/>
      <c r="D190" s="41">
        <f>D191+D193</f>
        <v>2983.7</v>
      </c>
    </row>
    <row r="191" spans="1:4" ht="63.75" customHeight="1">
      <c r="A191" s="72" t="s">
        <v>65</v>
      </c>
      <c r="B191" s="76" t="s">
        <v>156</v>
      </c>
      <c r="C191" s="26">
        <v>100</v>
      </c>
      <c r="D191" s="61">
        <f>D192</f>
        <v>2768.6</v>
      </c>
    </row>
    <row r="192" spans="1:4" ht="27" customHeight="1">
      <c r="A192" s="77" t="s">
        <v>76</v>
      </c>
      <c r="B192" s="76" t="s">
        <v>156</v>
      </c>
      <c r="C192" s="26">
        <v>110</v>
      </c>
      <c r="D192" s="61">
        <v>2768.6</v>
      </c>
    </row>
    <row r="193" spans="1:5" ht="42.75" customHeight="1">
      <c r="A193" s="72" t="s">
        <v>67</v>
      </c>
      <c r="B193" s="76" t="s">
        <v>156</v>
      </c>
      <c r="C193" s="26">
        <v>200</v>
      </c>
      <c r="D193" s="61">
        <f>D194</f>
        <v>215.1</v>
      </c>
    </row>
    <row r="194" spans="1:5" ht="27.75" customHeight="1">
      <c r="A194" s="72" t="s">
        <v>68</v>
      </c>
      <c r="B194" s="76" t="s">
        <v>156</v>
      </c>
      <c r="C194" s="26">
        <v>240</v>
      </c>
      <c r="D194" s="61">
        <v>215.1</v>
      </c>
    </row>
    <row r="195" spans="1:5" ht="26.25" customHeight="1">
      <c r="A195" s="119" t="s">
        <v>62</v>
      </c>
      <c r="B195" s="97" t="s">
        <v>63</v>
      </c>
      <c r="C195" s="98"/>
      <c r="D195" s="99">
        <f>D196+D202+D209+D214+D217+D222+D225+D228+D231+D234+D237+D240+D243+D199</f>
        <v>10499.5</v>
      </c>
    </row>
    <row r="196" spans="1:5" ht="27.75" customHeight="1">
      <c r="A196" s="36" t="s">
        <v>5</v>
      </c>
      <c r="B196" s="53" t="s">
        <v>64</v>
      </c>
      <c r="C196" s="38"/>
      <c r="D196" s="40">
        <f>D197</f>
        <v>1509</v>
      </c>
    </row>
    <row r="197" spans="1:5" ht="59.25" customHeight="1">
      <c r="A197" s="72" t="s">
        <v>65</v>
      </c>
      <c r="B197" s="51" t="s">
        <v>202</v>
      </c>
      <c r="C197" s="22">
        <v>100</v>
      </c>
      <c r="D197" s="24">
        <f>D198</f>
        <v>1509</v>
      </c>
    </row>
    <row r="198" spans="1:5" ht="30" customHeight="1">
      <c r="A198" s="72" t="s">
        <v>66</v>
      </c>
      <c r="B198" s="51" t="s">
        <v>202</v>
      </c>
      <c r="C198" s="26">
        <v>120</v>
      </c>
      <c r="D198" s="24">
        <v>1509</v>
      </c>
    </row>
    <row r="199" spans="1:5" ht="41.25" customHeight="1">
      <c r="A199" s="36" t="s">
        <v>131</v>
      </c>
      <c r="B199" s="53" t="s">
        <v>203</v>
      </c>
      <c r="C199" s="43"/>
      <c r="D199" s="40">
        <f>D200</f>
        <v>1200</v>
      </c>
    </row>
    <row r="200" spans="1:5" ht="33" customHeight="1">
      <c r="A200" s="72" t="s">
        <v>67</v>
      </c>
      <c r="B200" s="52" t="s">
        <v>203</v>
      </c>
      <c r="C200" s="26">
        <v>200</v>
      </c>
      <c r="D200" s="24">
        <f>D201</f>
        <v>1200</v>
      </c>
    </row>
    <row r="201" spans="1:5" ht="37.5" customHeight="1">
      <c r="A201" s="72" t="s">
        <v>68</v>
      </c>
      <c r="B201" s="52" t="s">
        <v>203</v>
      </c>
      <c r="C201" s="26">
        <v>240</v>
      </c>
      <c r="D201" s="24">
        <v>1200</v>
      </c>
    </row>
    <row r="202" spans="1:5" s="57" customFormat="1" ht="27.75" customHeight="1">
      <c r="A202" s="36" t="s">
        <v>1</v>
      </c>
      <c r="B202" s="53" t="s">
        <v>204</v>
      </c>
      <c r="C202" s="38"/>
      <c r="D202" s="39">
        <f>D203+D205+D207</f>
        <v>2020.5</v>
      </c>
      <c r="E202" s="56"/>
    </row>
    <row r="203" spans="1:5" ht="58.5" customHeight="1">
      <c r="A203" s="72" t="s">
        <v>65</v>
      </c>
      <c r="B203" s="51" t="s">
        <v>204</v>
      </c>
      <c r="C203" s="27">
        <v>100</v>
      </c>
      <c r="D203" s="23">
        <f>D204</f>
        <v>1543.6</v>
      </c>
    </row>
    <row r="204" spans="1:5" ht="30" customHeight="1">
      <c r="A204" s="72" t="s">
        <v>66</v>
      </c>
      <c r="B204" s="51" t="s">
        <v>204</v>
      </c>
      <c r="C204" s="26">
        <v>120</v>
      </c>
      <c r="D204" s="23">
        <f>783.6+760</f>
        <v>1543.6</v>
      </c>
    </row>
    <row r="205" spans="1:5" ht="45.75" customHeight="1">
      <c r="A205" s="72" t="s">
        <v>67</v>
      </c>
      <c r="B205" s="51" t="s">
        <v>204</v>
      </c>
      <c r="C205" s="26">
        <v>200</v>
      </c>
      <c r="D205" s="23">
        <f>D206</f>
        <v>466</v>
      </c>
    </row>
    <row r="206" spans="1:5" ht="35.25" customHeight="1">
      <c r="A206" s="72" t="s">
        <v>68</v>
      </c>
      <c r="B206" s="51" t="s">
        <v>204</v>
      </c>
      <c r="C206" s="26">
        <v>240</v>
      </c>
      <c r="D206" s="73">
        <f>321.6+144.4</f>
        <v>466</v>
      </c>
    </row>
    <row r="207" spans="1:5" ht="18" customHeight="1">
      <c r="A207" s="72" t="s">
        <v>20</v>
      </c>
      <c r="B207" s="51" t="s">
        <v>204</v>
      </c>
      <c r="C207" s="22">
        <v>800</v>
      </c>
      <c r="D207" s="23">
        <f>D208</f>
        <v>10.9</v>
      </c>
    </row>
    <row r="208" spans="1:5" ht="14.25">
      <c r="A208" s="72" t="s">
        <v>17</v>
      </c>
      <c r="B208" s="51" t="s">
        <v>204</v>
      </c>
      <c r="C208" s="26">
        <v>850</v>
      </c>
      <c r="D208" s="23">
        <f>4+6.9</f>
        <v>10.9</v>
      </c>
    </row>
    <row r="209" spans="1:5" s="2" customFormat="1" ht="30">
      <c r="A209" s="18" t="s">
        <v>48</v>
      </c>
      <c r="B209" s="84" t="s">
        <v>138</v>
      </c>
      <c r="C209" s="19"/>
      <c r="D209" s="85">
        <f>D210+D212</f>
        <v>0.89999999999999991</v>
      </c>
      <c r="E209" s="6"/>
    </row>
    <row r="210" spans="1:5" ht="38.25" customHeight="1">
      <c r="A210" s="72" t="s">
        <v>67</v>
      </c>
      <c r="B210" s="80" t="s">
        <v>138</v>
      </c>
      <c r="C210" s="26">
        <v>200</v>
      </c>
      <c r="D210" s="86">
        <f>D211</f>
        <v>0.3</v>
      </c>
    </row>
    <row r="211" spans="1:5" ht="15.75">
      <c r="A211" s="29" t="s">
        <v>27</v>
      </c>
      <c r="B211" s="80" t="s">
        <v>138</v>
      </c>
      <c r="C211" s="26">
        <v>240</v>
      </c>
      <c r="D211" s="86">
        <v>0.3</v>
      </c>
    </row>
    <row r="212" spans="1:5" ht="14.25">
      <c r="A212" s="32" t="s">
        <v>8</v>
      </c>
      <c r="B212" s="52" t="s">
        <v>138</v>
      </c>
      <c r="C212" s="22">
        <v>500</v>
      </c>
      <c r="D212" s="33">
        <f>D213</f>
        <v>0.6</v>
      </c>
    </row>
    <row r="213" spans="1:5" ht="14.25">
      <c r="A213" s="90" t="s">
        <v>18</v>
      </c>
      <c r="B213" s="52" t="s">
        <v>138</v>
      </c>
      <c r="C213" s="22">
        <v>530</v>
      </c>
      <c r="D213" s="33">
        <v>0.6</v>
      </c>
    </row>
    <row r="214" spans="1:5" ht="45">
      <c r="A214" s="18" t="s">
        <v>49</v>
      </c>
      <c r="B214" s="80" t="s">
        <v>139</v>
      </c>
      <c r="C214" s="26"/>
      <c r="D214" s="86">
        <f>D215</f>
        <v>394</v>
      </c>
    </row>
    <row r="215" spans="1:5" ht="39">
      <c r="A215" s="72" t="s">
        <v>65</v>
      </c>
      <c r="B215" s="80" t="s">
        <v>139</v>
      </c>
      <c r="C215" s="26">
        <v>100</v>
      </c>
      <c r="D215" s="86">
        <f>D216</f>
        <v>394</v>
      </c>
    </row>
    <row r="216" spans="1:5" ht="38.25" customHeight="1">
      <c r="A216" s="77" t="s">
        <v>76</v>
      </c>
      <c r="B216" s="80" t="s">
        <v>139</v>
      </c>
      <c r="C216" s="26">
        <v>110</v>
      </c>
      <c r="D216" s="86">
        <v>394</v>
      </c>
    </row>
    <row r="217" spans="1:5" ht="60">
      <c r="A217" s="87" t="s">
        <v>51</v>
      </c>
      <c r="B217" s="80" t="s">
        <v>50</v>
      </c>
      <c r="C217" s="26"/>
      <c r="D217" s="86">
        <f>D218+D220</f>
        <v>74.7</v>
      </c>
    </row>
    <row r="218" spans="1:5" ht="64.5" customHeight="1">
      <c r="A218" s="72" t="s">
        <v>65</v>
      </c>
      <c r="B218" s="80" t="s">
        <v>50</v>
      </c>
      <c r="C218" s="26">
        <v>100</v>
      </c>
      <c r="D218" s="86">
        <f>D219</f>
        <v>70.900000000000006</v>
      </c>
    </row>
    <row r="219" spans="1:5" ht="29.25" customHeight="1">
      <c r="A219" s="77" t="s">
        <v>76</v>
      </c>
      <c r="B219" s="80" t="s">
        <v>50</v>
      </c>
      <c r="C219" s="26">
        <v>110</v>
      </c>
      <c r="D219" s="86">
        <v>70.900000000000006</v>
      </c>
    </row>
    <row r="220" spans="1:5" ht="26.25">
      <c r="A220" s="72" t="s">
        <v>67</v>
      </c>
      <c r="B220" s="80" t="s">
        <v>50</v>
      </c>
      <c r="C220" s="26">
        <v>200</v>
      </c>
      <c r="D220" s="86">
        <f>D221</f>
        <v>3.8</v>
      </c>
    </row>
    <row r="221" spans="1:5" ht="26.25">
      <c r="A221" s="72" t="s">
        <v>68</v>
      </c>
      <c r="B221" s="80" t="s">
        <v>50</v>
      </c>
      <c r="C221" s="26">
        <v>240</v>
      </c>
      <c r="D221" s="86">
        <v>3.8</v>
      </c>
    </row>
    <row r="222" spans="1:5" ht="15">
      <c r="A222" s="36" t="s">
        <v>9</v>
      </c>
      <c r="B222" s="53" t="s">
        <v>205</v>
      </c>
      <c r="C222" s="38"/>
      <c r="D222" s="39">
        <f>D223</f>
        <v>1000</v>
      </c>
    </row>
    <row r="223" spans="1:5" ht="14.25">
      <c r="A223" s="21" t="s">
        <v>20</v>
      </c>
      <c r="B223" s="52" t="s">
        <v>205</v>
      </c>
      <c r="C223" s="22">
        <v>800</v>
      </c>
      <c r="D223" s="23">
        <f>D224</f>
        <v>1000</v>
      </c>
    </row>
    <row r="224" spans="1:5" ht="14.25">
      <c r="A224" s="25" t="s">
        <v>21</v>
      </c>
      <c r="B224" s="52" t="s">
        <v>205</v>
      </c>
      <c r="C224" s="26">
        <v>870</v>
      </c>
      <c r="D224" s="61">
        <v>1000</v>
      </c>
    </row>
    <row r="225" spans="1:4" ht="30">
      <c r="A225" s="36" t="s">
        <v>130</v>
      </c>
      <c r="B225" s="51" t="s">
        <v>206</v>
      </c>
      <c r="C225" s="26"/>
      <c r="D225" s="23">
        <f>D226</f>
        <v>1500</v>
      </c>
    </row>
    <row r="226" spans="1:4" ht="25.5">
      <c r="A226" s="72" t="s">
        <v>67</v>
      </c>
      <c r="B226" s="51" t="s">
        <v>206</v>
      </c>
      <c r="C226" s="26">
        <v>200</v>
      </c>
      <c r="D226" s="23">
        <f>D227</f>
        <v>1500</v>
      </c>
    </row>
    <row r="227" spans="1:4" ht="25.5">
      <c r="A227" s="72" t="s">
        <v>68</v>
      </c>
      <c r="B227" s="51" t="s">
        <v>206</v>
      </c>
      <c r="C227" s="26">
        <v>240</v>
      </c>
      <c r="D227" s="23">
        <v>1500</v>
      </c>
    </row>
    <row r="228" spans="1:4" ht="75">
      <c r="A228" s="58" t="s">
        <v>53</v>
      </c>
      <c r="B228" s="84" t="s">
        <v>162</v>
      </c>
      <c r="C228" s="67"/>
      <c r="D228" s="68">
        <f>D229</f>
        <v>167.4</v>
      </c>
    </row>
    <row r="229" spans="1:4" ht="15">
      <c r="A229" s="21" t="s">
        <v>20</v>
      </c>
      <c r="B229" s="80" t="s">
        <v>162</v>
      </c>
      <c r="C229" s="35" t="s">
        <v>39</v>
      </c>
      <c r="D229" s="24">
        <f>D230</f>
        <v>167.4</v>
      </c>
    </row>
    <row r="230" spans="1:4" ht="26.25">
      <c r="A230" s="25" t="s">
        <v>38</v>
      </c>
      <c r="B230" s="80" t="s">
        <v>162</v>
      </c>
      <c r="C230" s="35" t="s">
        <v>40</v>
      </c>
      <c r="D230" s="24">
        <v>167.4</v>
      </c>
    </row>
    <row r="231" spans="1:4" ht="75">
      <c r="A231" s="58" t="s">
        <v>32</v>
      </c>
      <c r="B231" s="84" t="s">
        <v>163</v>
      </c>
      <c r="C231" s="67"/>
      <c r="D231" s="68">
        <f>D232</f>
        <v>0.3</v>
      </c>
    </row>
    <row r="232" spans="1:4" ht="26.25">
      <c r="A232" s="72" t="s">
        <v>67</v>
      </c>
      <c r="B232" s="80" t="s">
        <v>163</v>
      </c>
      <c r="C232" s="35" t="s">
        <v>140</v>
      </c>
      <c r="D232" s="24">
        <f>D233</f>
        <v>0.3</v>
      </c>
    </row>
    <row r="233" spans="1:4" ht="26.25">
      <c r="A233" s="72" t="s">
        <v>68</v>
      </c>
      <c r="B233" s="80" t="s">
        <v>163</v>
      </c>
      <c r="C233" s="35" t="s">
        <v>28</v>
      </c>
      <c r="D233" s="24">
        <v>0.3</v>
      </c>
    </row>
    <row r="234" spans="1:4" ht="15">
      <c r="A234" s="36" t="s">
        <v>104</v>
      </c>
      <c r="B234" s="53" t="s">
        <v>208</v>
      </c>
      <c r="C234" s="38"/>
      <c r="D234" s="39">
        <f>D235</f>
        <v>1162.4000000000001</v>
      </c>
    </row>
    <row r="235" spans="1:4" ht="14.25">
      <c r="A235" s="123" t="s">
        <v>45</v>
      </c>
      <c r="B235" s="51" t="s">
        <v>208</v>
      </c>
      <c r="C235" s="22">
        <v>300</v>
      </c>
      <c r="D235" s="23">
        <f>D236</f>
        <v>1162.4000000000001</v>
      </c>
    </row>
    <row r="236" spans="1:4" ht="28.5">
      <c r="A236" s="21" t="s">
        <v>22</v>
      </c>
      <c r="B236" s="51" t="s">
        <v>208</v>
      </c>
      <c r="C236" s="26">
        <v>320</v>
      </c>
      <c r="D236" s="73">
        <v>1162.4000000000001</v>
      </c>
    </row>
    <row r="237" spans="1:4" ht="15">
      <c r="A237" s="36" t="s">
        <v>31</v>
      </c>
      <c r="B237" s="54" t="s">
        <v>207</v>
      </c>
      <c r="C237" s="43"/>
      <c r="D237" s="44">
        <f>D238</f>
        <v>4</v>
      </c>
    </row>
    <row r="238" spans="1:4" ht="14.25">
      <c r="A238" s="123" t="s">
        <v>45</v>
      </c>
      <c r="B238" s="130" t="s">
        <v>207</v>
      </c>
      <c r="C238" s="69">
        <v>300</v>
      </c>
      <c r="D238" s="73">
        <f>D239</f>
        <v>4</v>
      </c>
    </row>
    <row r="239" spans="1:4" ht="14.25">
      <c r="A239" s="28" t="s">
        <v>29</v>
      </c>
      <c r="B239" s="130" t="s">
        <v>207</v>
      </c>
      <c r="C239" s="69">
        <v>310</v>
      </c>
      <c r="D239" s="73">
        <v>4</v>
      </c>
    </row>
    <row r="240" spans="1:4" ht="30">
      <c r="A240" s="36" t="s">
        <v>13</v>
      </c>
      <c r="B240" s="53" t="s">
        <v>160</v>
      </c>
      <c r="C240" s="38"/>
      <c r="D240" s="39">
        <f>D241</f>
        <v>1466.3</v>
      </c>
    </row>
    <row r="241" spans="1:4" ht="14.25">
      <c r="A241" s="21" t="s">
        <v>8</v>
      </c>
      <c r="B241" s="52" t="s">
        <v>160</v>
      </c>
      <c r="C241" s="26">
        <v>500</v>
      </c>
      <c r="D241" s="24">
        <f>D242</f>
        <v>1466.3</v>
      </c>
    </row>
    <row r="242" spans="1:4" ht="14.25">
      <c r="A242" s="25" t="s">
        <v>18</v>
      </c>
      <c r="B242" s="52" t="s">
        <v>160</v>
      </c>
      <c r="C242" s="26">
        <v>530</v>
      </c>
      <c r="D242" s="24">
        <v>1466.3</v>
      </c>
    </row>
    <row r="243" spans="1:4" ht="30">
      <c r="A243" s="36" t="s">
        <v>37</v>
      </c>
      <c r="B243" s="88" t="s">
        <v>161</v>
      </c>
      <c r="C243" s="26"/>
      <c r="D243" s="39">
        <f>D244</f>
        <v>0</v>
      </c>
    </row>
    <row r="244" spans="1:4" ht="14.25">
      <c r="A244" s="21" t="s">
        <v>8</v>
      </c>
      <c r="B244" s="89" t="s">
        <v>161</v>
      </c>
      <c r="C244" s="26">
        <v>500</v>
      </c>
      <c r="D244" s="70">
        <f>D245</f>
        <v>0</v>
      </c>
    </row>
    <row r="245" spans="1:4" ht="14.25">
      <c r="A245" s="25" t="s">
        <v>11</v>
      </c>
      <c r="B245" s="89" t="s">
        <v>161</v>
      </c>
      <c r="C245" s="26">
        <v>540</v>
      </c>
      <c r="D245" s="70"/>
    </row>
    <row r="246" spans="1:4" ht="33.75" customHeight="1">
      <c r="A246" s="96" t="s">
        <v>177</v>
      </c>
      <c r="B246" s="97"/>
      <c r="C246" s="98"/>
      <c r="D246" s="99">
        <f>D195+D170+D166+D157+D115+D108+D53+D43+D38+D12</f>
        <v>540471.70000000007</v>
      </c>
    </row>
    <row r="247" spans="1:4">
      <c r="C247" s="45"/>
    </row>
    <row r="248" spans="1:4">
      <c r="C248" s="45"/>
    </row>
    <row r="249" spans="1:4">
      <c r="C249" s="45"/>
    </row>
    <row r="250" spans="1:4">
      <c r="C250" s="45"/>
    </row>
    <row r="251" spans="1:4">
      <c r="C251" s="45"/>
    </row>
    <row r="252" spans="1:4">
      <c r="C252" s="45"/>
    </row>
    <row r="253" spans="1:4">
      <c r="C253" s="45"/>
    </row>
    <row r="254" spans="1:4">
      <c r="C254" s="45"/>
    </row>
    <row r="255" spans="1:4">
      <c r="C255" s="45"/>
    </row>
    <row r="256" spans="1:4">
      <c r="C256" s="45"/>
    </row>
    <row r="257" spans="3:3">
      <c r="C257" s="45"/>
    </row>
    <row r="258" spans="3:3">
      <c r="C258" s="45"/>
    </row>
    <row r="259" spans="3:3">
      <c r="C259" s="45"/>
    </row>
    <row r="260" spans="3:3">
      <c r="C260" s="45"/>
    </row>
    <row r="261" spans="3:3">
      <c r="C261" s="45"/>
    </row>
    <row r="262" spans="3:3">
      <c r="C262" s="45"/>
    </row>
    <row r="263" spans="3:3">
      <c r="C263" s="45"/>
    </row>
    <row r="264" spans="3:3">
      <c r="C264" s="45"/>
    </row>
    <row r="265" spans="3:3">
      <c r="C265" s="45"/>
    </row>
    <row r="266" spans="3:3">
      <c r="C266" s="45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2016-12-23T01:42:10Z</dcterms:modified>
</cp:coreProperties>
</file>