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  <sheet name="Лист1" sheetId="4" r:id="rId2"/>
  </sheets>
  <calcPr calcId="125725"/>
</workbook>
</file>

<file path=xl/calcChain.xml><?xml version="1.0" encoding="utf-8"?>
<calcChain xmlns="http://schemas.openxmlformats.org/spreadsheetml/2006/main">
  <c r="D298" i="3"/>
  <c r="D297"/>
  <c r="D150"/>
  <c r="D151"/>
  <c r="D153" l="1"/>
  <c r="D148"/>
  <c r="D147" s="1"/>
  <c r="D145"/>
  <c r="D144" s="1"/>
  <c r="D142"/>
  <c r="D141" s="1"/>
  <c r="D139"/>
  <c r="D138" s="1"/>
  <c r="D136"/>
  <c r="D135" s="1"/>
  <c r="D271"/>
  <c r="D269"/>
  <c r="D59"/>
  <c r="D280"/>
  <c r="D279" s="1"/>
  <c r="D96"/>
  <c r="D95" s="1"/>
  <c r="D73"/>
  <c r="D72" s="1"/>
  <c r="D26"/>
  <c r="D185"/>
  <c r="D183"/>
  <c r="D93"/>
  <c r="D92" s="1"/>
  <c r="D70"/>
  <c r="D69" s="1"/>
  <c r="D51"/>
  <c r="D49"/>
  <c r="D35"/>
  <c r="D120"/>
  <c r="D199"/>
  <c r="D197"/>
  <c r="D195"/>
  <c r="D244"/>
  <c r="D243" s="1"/>
  <c r="D194" l="1"/>
  <c r="D193" s="1"/>
  <c r="D30"/>
  <c r="D29" s="1"/>
  <c r="D28" s="1"/>
  <c r="D133" l="1"/>
  <c r="D132" s="1"/>
  <c r="D130"/>
  <c r="D129" s="1"/>
  <c r="D128" s="1"/>
  <c r="D181"/>
  <c r="D180" s="1"/>
  <c r="D188"/>
  <c r="D187" s="1"/>
  <c r="D191"/>
  <c r="D190" s="1"/>
  <c r="D179" l="1"/>
  <c r="D178" s="1"/>
  <c r="D119" l="1"/>
  <c r="D208"/>
  <c r="D207" s="1"/>
  <c r="D34"/>
  <c r="D254"/>
  <c r="D47"/>
  <c r="D46" s="1"/>
  <c r="D247"/>
  <c r="D235"/>
  <c r="D237"/>
  <c r="D234" l="1"/>
  <c r="D233" s="1"/>
  <c r="D76" l="1"/>
  <c r="D102"/>
  <c r="D101" s="1"/>
  <c r="D115"/>
  <c r="D114" s="1"/>
  <c r="D112"/>
  <c r="D111" s="1"/>
  <c r="D99"/>
  <c r="D98" s="1"/>
  <c r="D87"/>
  <c r="D86" s="1"/>
  <c r="D90"/>
  <c r="D262"/>
  <c r="D264"/>
  <c r="D259"/>
  <c r="D258" s="1"/>
  <c r="D57"/>
  <c r="D274" l="1"/>
  <c r="D273" s="1"/>
  <c r="D122" l="1"/>
  <c r="D126"/>
  <c r="D124"/>
  <c r="D118"/>
  <c r="D106"/>
  <c r="D105" s="1"/>
  <c r="D203"/>
  <c r="D205"/>
  <c r="D38"/>
  <c r="D36"/>
  <c r="D20"/>
  <c r="D19" s="1"/>
  <c r="D18" s="1"/>
  <c r="D16"/>
  <c r="D15" s="1"/>
  <c r="D14" s="1"/>
  <c r="D54"/>
  <c r="D251"/>
  <c r="D249"/>
  <c r="D241"/>
  <c r="D226"/>
  <c r="D246" l="1"/>
  <c r="D121"/>
  <c r="D117" s="1"/>
  <c r="D33"/>
  <c r="D32" s="1"/>
  <c r="D202"/>
  <c r="D201" s="1"/>
  <c r="D13"/>
  <c r="D171"/>
  <c r="D170" s="1"/>
  <c r="D43"/>
  <c r="D42" s="1"/>
  <c r="D41" s="1"/>
  <c r="D40" s="1"/>
  <c r="D53"/>
  <c r="D56"/>
  <c r="D89"/>
  <c r="D85" s="1"/>
  <c r="D83"/>
  <c r="D217"/>
  <c r="D216" s="1"/>
  <c r="D220"/>
  <c r="D219" s="1"/>
  <c r="D256"/>
  <c r="D253" s="1"/>
  <c r="D292"/>
  <c r="D291" s="1"/>
  <c r="D228"/>
  <c r="D225" s="1"/>
  <c r="D289"/>
  <c r="D288" s="1"/>
  <c r="D78"/>
  <c r="D75" s="1"/>
  <c r="D109"/>
  <c r="D108" s="1"/>
  <c r="D104" s="1"/>
  <c r="D240"/>
  <c r="D295"/>
  <c r="D294" s="1"/>
  <c r="D176"/>
  <c r="D175" s="1"/>
  <c r="D174" s="1"/>
  <c r="D173" s="1"/>
  <c r="D67"/>
  <c r="D66" s="1"/>
  <c r="D277"/>
  <c r="D276" s="1"/>
  <c r="D24"/>
  <c r="D283"/>
  <c r="D282" s="1"/>
  <c r="D81"/>
  <c r="D223"/>
  <c r="D222" s="1"/>
  <c r="D231"/>
  <c r="D230" s="1"/>
  <c r="D64"/>
  <c r="D63" s="1"/>
  <c r="D267"/>
  <c r="D266" s="1"/>
  <c r="D239" s="1"/>
  <c r="D286"/>
  <c r="D285" s="1"/>
  <c r="D212"/>
  <c r="D211" s="1"/>
  <c r="D210" s="1"/>
  <c r="D159"/>
  <c r="D158" s="1"/>
  <c r="D164"/>
  <c r="D163" s="1"/>
  <c r="D167"/>
  <c r="D166" s="1"/>
  <c r="D23" l="1"/>
  <c r="D22" s="1"/>
  <c r="D12" s="1"/>
  <c r="D162"/>
  <c r="D215"/>
  <c r="D214" s="1"/>
  <c r="D169"/>
  <c r="D157"/>
  <c r="D156" s="1"/>
  <c r="D261"/>
  <c r="D80"/>
  <c r="D62" s="1"/>
  <c r="D45"/>
  <c r="D61" l="1"/>
  <c r="D161"/>
  <c r="D155" s="1"/>
  <c r="D300" l="1"/>
</calcChain>
</file>

<file path=xl/sharedStrings.xml><?xml version="1.0" encoding="utf-8"?>
<sst xmlns="http://schemas.openxmlformats.org/spreadsheetml/2006/main" count="588" uniqueCount="235">
  <si>
    <t>Наименование показателя</t>
  </si>
  <si>
    <t>Центральный аппарат</t>
  </si>
  <si>
    <t>Детские дошкольные учреждения</t>
  </si>
  <si>
    <t>Учреждения по внешкольной работе с детьми</t>
  </si>
  <si>
    <t>Процентные платежи по муниципальному долгу</t>
  </si>
  <si>
    <t>Глава муниципального образования</t>
  </si>
  <si>
    <t>ЦСР</t>
  </si>
  <si>
    <t>ВР</t>
  </si>
  <si>
    <t>Межбюджетные трансферты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</si>
  <si>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</si>
  <si>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</si>
  <si>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</si>
  <si>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</si>
  <si>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</si>
  <si>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</si>
  <si>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</si>
  <si>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</si>
  <si>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</si>
  <si>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</si>
  <si>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</si>
  <si>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</si>
  <si>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</si>
  <si>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</si>
  <si>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</si>
  <si>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</si>
  <si>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</si>
  <si>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</si>
  <si>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</si>
  <si>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240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</si>
  <si>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</si>
  <si>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</si>
  <si>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</si>
  <si>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</si>
  <si>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</si>
  <si>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</si>
  <si>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</si>
  <si>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</si>
  <si>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Комплектование книжных фондов  библиотек муниципальных образований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</si>
  <si>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</si>
  <si>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</si>
  <si>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</si>
  <si>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</si>
  <si>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</si>
  <si>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 xml:space="preserve"> Государственное полномочие по предоставлению компенсации части  платы, взимаемой с родителей или законных представителей за содержание ребенка (присмотр и уход за ребенком) в  образовательных организациях, реализующих основную общеобразовательную программу дошкольного образования</t>
  </si>
  <si>
    <t>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</si>
  <si>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</si>
  <si>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</si>
  <si>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Сумм,а тыс.рублей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</si>
  <si>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</si>
  <si>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таких комиссий</t>
  </si>
  <si>
    <t>88 0 00 79222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</si>
  <si>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Забайкальского края</t>
  </si>
  <si>
    <t>Финансовое обеспечение передаваемых государственных полномочий по расчету и предоставлению бюджетам поселений дотаций на выравнивание бюджетной обеспеченности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</si>
  <si>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</si>
  <si>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</si>
  <si>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Мероприятия по устойчивому развитию сельских территорий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</si>
  <si>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</si>
  <si>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</si>
  <si>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</si>
  <si>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</si>
  <si>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</si>
  <si>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</si>
  <si>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</si>
  <si>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</si>
  <si>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</si>
  <si>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</si>
  <si>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</si>
  <si>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Руководитель местной администрации (исполнительно-распорядительного органа муниципального образования)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</si>
  <si>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</si>
  <si>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</si>
  <si>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</si>
  <si>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</si>
  <si>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</si>
  <si>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Муниципальная программа "Управление и распоряжение муниципальной собственностью муниципального района "Карымский район"на 2017-2020 годы"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</si>
  <si>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</si>
  <si>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</si>
  <si>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</si>
  <si>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</si>
  <si>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</si>
  <si>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</si>
  <si>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</si>
  <si>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</si>
  <si>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</si>
  <si>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</si>
  <si>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</si>
  <si>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</si>
  <si>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</si>
  <si>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</si>
  <si>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</si>
  <si>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</si>
  <si>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</si>
  <si>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</si>
  <si>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</si>
  <si>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</si>
  <si>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</si>
  <si>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</si>
  <si>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</si>
  <si>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4 00 00000</t>
  </si>
  <si>
    <t>.04 4 00 00452</t>
  </si>
  <si>
    <t>Доплаты к пенсиям муниципальных служащих</t>
  </si>
  <si>
    <t>.02 0 00 00000</t>
  </si>
  <si>
    <t>.02 2 00 00000</t>
  </si>
  <si>
    <t>Подпрограмма "Устойчивое развитие сельских территорий"</t>
  </si>
  <si>
    <t>.02 2 00  L0180</t>
  </si>
  <si>
    <t>.08 0 00 00000</t>
  </si>
  <si>
    <t>Мероприятия в области физической культуры и спорта</t>
  </si>
  <si>
    <t>.08 0 00 00512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</si>
  <si>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</si>
  <si>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</si>
  <si>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</si>
  <si>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</si>
  <si>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</si>
  <si>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</si>
  <si>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</si>
  <si>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</si>
  <si>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</si>
  <si>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</si>
  <si>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</si>
  <si>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</si>
  <si>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</si>
  <si>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</si>
  <si>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</si>
  <si>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</si>
  <si>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</si>
  <si>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</si>
  <si>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Публикация информационных материалов в средствах массовой информации</t>
  </si>
  <si>
    <t>Проведение выборов и референдумов в органы местного самоуправления</t>
  </si>
  <si>
    <t>Муниципальная программа "Развитие культуры в муниципальном районе "Карымский район" на 2017-2020 годы</t>
  </si>
  <si>
    <t>.05 0 00 00000</t>
  </si>
  <si>
    <t>.05 0 00 00425</t>
  </si>
  <si>
    <t>Библиотечно-досуговые центры</t>
  </si>
  <si>
    <t>Мероприятия в области культуры</t>
  </si>
  <si>
    <t>.05 0 00 00515</t>
  </si>
  <si>
    <t>88 0 00 79207</t>
  </si>
  <si>
    <t>88 0 00 79210</t>
  </si>
  <si>
    <t>200</t>
  </si>
  <si>
    <t>.03 0 00 79206</t>
  </si>
  <si>
    <t>.06 4 01 79204</t>
  </si>
  <si>
    <t>.06 4 01 79216</t>
  </si>
  <si>
    <t>.04 1 00 71201</t>
  </si>
  <si>
    <t>.04 3 00 71101</t>
  </si>
  <si>
    <t>.04 2 00 71201</t>
  </si>
  <si>
    <t>.04 2 00 71218</t>
  </si>
  <si>
    <t>.04 3 00 71432</t>
  </si>
  <si>
    <t>.04 1 00 71230</t>
  </si>
  <si>
    <t>.06 2 01 78060</t>
  </si>
  <si>
    <t>.01 5 00 00000</t>
  </si>
  <si>
    <t>.01 5 00 00400</t>
  </si>
  <si>
    <t>Программа "Социальная поддержка граждан на 2017-2020 годы"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</si>
  <si>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</si>
  <si>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</si>
  <si>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</si>
  <si>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</si>
  <si>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</si>
  <si>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</si>
  <si>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</si>
  <si>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88 0 00 51440</t>
  </si>
  <si>
    <t>88 0 00 74505</t>
  </si>
  <si>
    <t>88 0 00 79502</t>
  </si>
  <si>
    <t>.04 1 00 79231</t>
  </si>
  <si>
    <t>.04 2 00 79219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</si>
  <si>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</si>
  <si>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</si>
  <si>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</si>
  <si>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</si>
  <si>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</si>
  <si>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</si>
  <si>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</si>
  <si>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 xml:space="preserve">Распределение бюджетных ассигнований бюджета района по 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2017 год </t>
  </si>
  <si>
    <t>Подпрограмма «Развитие системы дополнительного образования, отдыха, оздоровления и занятости детей и подростков»</t>
  </si>
  <si>
    <r>
      <t>Подпрограмма «</t>
    </r>
    <r>
      <rPr>
        <b/>
        <sz val="11.5"/>
        <color rgb="FF333333"/>
        <rFont val="Arial Cyr"/>
        <charset val="204"/>
      </rPr>
      <t>Обеспечение и совершенствование управления системой образования  и прочие мероприятия в области образования</t>
    </r>
    <r>
      <rPr>
        <b/>
        <sz val="11.5"/>
        <rFont val="Arial Cyr"/>
        <charset val="204"/>
      </rPr>
      <t>»</t>
    </r>
  </si>
  <si>
    <t>Учебно-методические кабинеты, централизованные бухгалтерии, группы хозяйственного обслуживания</t>
  </si>
  <si>
    <t>ВСЕГО</t>
  </si>
  <si>
    <t>Программа «Обеспечение доступным и комфортным жильём жителей муниципального района «Карымский район»  на 2017-2020 годы""</t>
  </si>
  <si>
    <t>Программа "Развитие системы образования муниципального района "Карымский район"  на 2017-2020 годы""</t>
  </si>
  <si>
    <t>Программа «Развитие физической культуры и массового спорта  в муниципальном районе «Карымский  район»  на 2017-2020 годы»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</si>
  <si>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2017-2020 годы» </t>
  </si>
  <si>
    <t>Подпрограмма "Территориальное планирование и обеспечение градостроительной деятельности"</t>
  </si>
  <si>
    <t>.01 3 00 00000</t>
  </si>
  <si>
    <t>Муниципальная программа "Обеспечение деятельности администрации муниципального района «Карымский район» на 2017-2020 годы"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</si>
  <si>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</si>
  <si>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</si>
  <si>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</si>
  <si>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Приложение №10 к решению Совета района</t>
  </si>
  <si>
    <t>.01 1 01 90200</t>
  </si>
  <si>
    <t>.01 1 02 20300</t>
  </si>
  <si>
    <t>.01 2 00 31502</t>
  </si>
  <si>
    <t>.01 3 00 92300</t>
  </si>
  <si>
    <t>.01 5 00 20400</t>
  </si>
  <si>
    <t>.03 0 00 20400</t>
  </si>
  <si>
    <t>.03 0 00 20800</t>
  </si>
  <si>
    <t>.04 4 00 20400</t>
  </si>
  <si>
    <t>.06 2 01 51601</t>
  </si>
  <si>
    <t>.06 2 02 51702</t>
  </si>
  <si>
    <t>.06 3 01 51106</t>
  </si>
  <si>
    <t>.06 4 01 20400</t>
  </si>
  <si>
    <t>.07 0 00 92305</t>
  </si>
  <si>
    <t>88 0 00 20300</t>
  </si>
  <si>
    <t>88 0 00 02002</t>
  </si>
  <si>
    <t>88 0 00 20400</t>
  </si>
  <si>
    <t>88 0 00 07050</t>
  </si>
  <si>
    <t>88 0 00 92301</t>
  </si>
  <si>
    <t>88 0 00 58604</t>
  </si>
  <si>
    <t>88 0 00 49101</t>
  </si>
  <si>
    <t>.04 1 00 71202</t>
  </si>
  <si>
    <t>.04 2 00 71202</t>
  </si>
  <si>
    <t>Иные  бюджэетные  ассигнования</t>
  </si>
  <si>
    <t>Специальные  расходы</t>
  </si>
  <si>
    <t>Осуществление государственных полномочий в сфере  труда</t>
  </si>
  <si>
    <t>Субсидии из бюджета Забайкальского края бюджетам муниципальных районов и городских округов Забайкальского  края на организацию отдыха и оздоровления детей в каникулярное  время в Забайкальском крае на 2017 год</t>
  </si>
  <si>
    <t>.05 0 00 R5580</t>
  </si>
  <si>
    <t>Субсидии из бюджета Забайкальского края бюджетам муниципальных образований на реализацию мероприятий в рамках подпрограммы "Модернизация объектов коммунальной инфраструктуры" государственной программы Забайкальского края "Развитие жилищнл-коммунального хозяйства Забайкальского края"</t>
  </si>
  <si>
    <t>Субсидии</t>
  </si>
  <si>
    <t>88 0 00 74905</t>
  </si>
  <si>
    <t xml:space="preserve"> Муниципальная программа «Управление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Карымский района на 017-2020 годы"</t>
  </si>
  <si>
    <t>.05 0 00 L5193</t>
  </si>
  <si>
    <t>.05 0 00 R5192</t>
  </si>
  <si>
    <t>.05 0 00 R5193</t>
  </si>
  <si>
    <t>Субсидии бюджетам муниципальных районов и город-ских округов в целях софинансирования расходных обязательств бюджета муниципального района (город-ского округа) по оплате труда работников учреждений бюджетной сферы, финансируемых за счет средств му-ниципального района (городского округа)</t>
  </si>
  <si>
    <t>.05 0 00 78180</t>
  </si>
  <si>
    <t>Поддержка отрасли культуры (Государственная поддержка лучших работников муниципальных учреждений культуры, находящихся на территории сельских поселений)</t>
  </si>
  <si>
    <t>Обеспечение развития и укрепления материаль-но-технической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</si>
  <si>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.04 1 00 S1202</t>
  </si>
  <si>
    <t>.04 2 00 S1202</t>
  </si>
  <si>
    <t>Субсидии, выделяемые  из бюджета  муниципального района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</t>
  </si>
  <si>
    <t>Субсидии, выделяемые в 2017 году из бюджета Забайкальского края бюджетам муниципальных районов и городских округов Забайкальского края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</t>
  </si>
  <si>
    <t>Субсидии, выделяемые  из бюджета муниципального района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</t>
  </si>
  <si>
    <t>.04 3 00 S1432</t>
  </si>
  <si>
    <t>.05 0 00 S8180</t>
  </si>
  <si>
    <t>Софинансирование расходов на мероприятия государ-ственной программы Российской Федерации "Доступ-ная среда" на 2011–2020 годы</t>
  </si>
  <si>
    <t>88 0 00  R0270</t>
  </si>
  <si>
    <t>Поддержка отрасли культуры (Подключение муниципальных общедоступных библиотек и государственных центральных библиотек субъектов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технологий и оцифровки)</t>
  </si>
  <si>
    <t>Субсидии из бюджета муниципального района в целях софинансирования расходных обязательств бюджета муниципального района по оплате труда работников учреждений бюджетной сферы, финансируемых за счет средств муниципального района</t>
  </si>
  <si>
    <t>Мероприятия по поддержке отрасли культуры ( 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оцифровки)</t>
  </si>
  <si>
    <t>№ 422 от  "30" августа 2017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</si>
</sst>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30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.5"/>
      <name val="Arial Cyr"/>
      <charset val="204"/>
    </font>
    <font>
      <b/>
      <sz val="11.5"/>
      <name val="Arial Cyr"/>
      <charset val="204"/>
    </font>
    <font>
      <b/>
      <sz val="11.5"/>
      <name val="Arial"/>
      <family val="2"/>
      <charset val="204"/>
    </font>
    <font>
      <b/>
      <sz val="12.5"/>
      <name val="Arial"/>
      <family val="2"/>
      <charset val="204"/>
    </font>
    <font>
      <b/>
      <sz val="12.5"/>
      <name val="Arial Cyr"/>
      <family val="2"/>
      <charset val="204"/>
    </font>
    <font>
      <b/>
      <sz val="11.5"/>
      <color rgb="FF333333"/>
      <name val="Arial Cyr"/>
      <charset val="204"/>
    </font>
    <font>
      <b/>
      <sz val="11.5"/>
      <name val="Arial Cyr"/>
      <family val="2"/>
      <charset val="204"/>
    </font>
    <font>
      <sz val="11.5"/>
      <name val="Arial Cyr"/>
      <family val="2"/>
      <charset val="204"/>
    </font>
    <font>
      <b/>
      <sz val="14"/>
      <name val="Arial Cyr"/>
      <family val="2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</borders>
  <cellStyleXfs count="3">
    <xf numFmtId="0" fontId="0" fillId="0" borderId="0"/>
    <xf numFmtId="0" fontId="14" fillId="0" borderId="0"/>
    <xf numFmtId="165" fontId="14" fillId="0" borderId="0" applyFont="0" applyFill="0" applyBorder="0" applyAlignment="0" applyProtection="0"/>
  </cellStyleXfs>
  <cellXfs count="173">
    <xf numFmtId="0" fontId="0" fillId="0" borderId="0" xfId="0"/>
    <xf numFmtId="0" fontId="2" fillId="0" borderId="0" xfId="0" applyFont="1"/>
    <xf numFmtId="0" fontId="6" fillId="0" borderId="0" xfId="0" applyFont="1"/>
    <xf numFmtId="0" fontId="0" fillId="0" borderId="0" xfId="0" applyBorder="1"/>
    <xf numFmtId="0" fontId="9" fillId="0" borderId="0" xfId="0" applyFont="1" applyFill="1" applyBorder="1" applyAlignment="1">
      <alignment horizontal="center" vertical="top" wrapText="1"/>
    </xf>
    <xf numFmtId="0" fontId="2" fillId="0" borderId="0" xfId="0" applyFont="1" applyBorder="1"/>
    <xf numFmtId="0" fontId="6" fillId="0" borderId="0" xfId="0" applyFont="1" applyBorder="1"/>
    <xf numFmtId="0" fontId="0" fillId="0" borderId="0" xfId="0" applyFill="1"/>
    <xf numFmtId="0" fontId="0" fillId="0" borderId="0" xfId="0" applyFill="1" applyBorder="1"/>
    <xf numFmtId="164" fontId="0" fillId="0" borderId="0" xfId="0" applyNumberFormat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wrapText="1"/>
    </xf>
    <xf numFmtId="164" fontId="8" fillId="2" borderId="1" xfId="0" applyNumberFormat="1" applyFont="1" applyFill="1" applyBorder="1"/>
    <xf numFmtId="0" fontId="10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164" fontId="12" fillId="2" borderId="1" xfId="0" applyNumberFormat="1" applyFont="1" applyFill="1" applyBorder="1"/>
    <xf numFmtId="166" fontId="11" fillId="2" borderId="1" xfId="0" applyNumberFormat="1" applyFont="1" applyFill="1" applyBorder="1"/>
    <xf numFmtId="166" fontId="3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6" fontId="12" fillId="2" borderId="1" xfId="0" applyNumberFormat="1" applyFont="1" applyFill="1" applyBorder="1"/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11" fillId="0" borderId="0" xfId="0" applyFont="1" applyBorder="1"/>
    <xf numFmtId="0" fontId="11" fillId="0" borderId="0" xfId="0" applyFont="1"/>
    <xf numFmtId="0" fontId="15" fillId="2" borderId="1" xfId="0" applyFont="1" applyFill="1" applyBorder="1" applyAlignment="1">
      <alignment wrapText="1"/>
    </xf>
    <xf numFmtId="0" fontId="15" fillId="0" borderId="1" xfId="0" applyFont="1" applyBorder="1" applyAlignment="1">
      <alignment horizontal="justify"/>
    </xf>
    <xf numFmtId="0" fontId="15" fillId="0" borderId="1" xfId="0" applyFont="1" applyBorder="1" applyAlignment="1">
      <alignment wrapText="1"/>
    </xf>
    <xf numFmtId="166" fontId="5" fillId="2" borderId="1" xfId="0" applyNumberFormat="1" applyFont="1" applyFill="1" applyBorder="1"/>
    <xf numFmtId="0" fontId="15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164" fontId="11" fillId="2" borderId="1" xfId="0" applyNumberFormat="1" applyFont="1" applyFill="1" applyBorder="1" applyAlignment="1">
      <alignment horizontal="right"/>
    </xf>
    <xf numFmtId="0" fontId="11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/>
    <xf numFmtId="0" fontId="11" fillId="2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justify" wrapText="1"/>
    </xf>
    <xf numFmtId="166" fontId="0" fillId="2" borderId="1" xfId="0" applyNumberFormat="1" applyFont="1" applyFill="1" applyBorder="1"/>
    <xf numFmtId="0" fontId="15" fillId="0" borderId="1" xfId="0" applyFont="1" applyBorder="1" applyAlignment="1">
      <alignment horizontal="justify" wrapText="1"/>
    </xf>
    <xf numFmtId="166" fontId="4" fillId="2" borderId="1" xfId="0" applyNumberFormat="1" applyFont="1" applyFill="1" applyBorder="1"/>
    <xf numFmtId="0" fontId="0" fillId="2" borderId="1" xfId="0" applyFont="1" applyFill="1" applyBorder="1" applyAlignment="1">
      <alignment horizontal="left"/>
    </xf>
    <xf numFmtId="0" fontId="14" fillId="0" borderId="1" xfId="0" applyFont="1" applyBorder="1" applyAlignment="1">
      <alignment wrapText="1"/>
    </xf>
    <xf numFmtId="0" fontId="5" fillId="2" borderId="1" xfId="0" applyNumberFormat="1" applyFont="1" applyFill="1" applyBorder="1" applyAlignment="1">
      <alignment horizontal="center"/>
    </xf>
    <xf numFmtId="166" fontId="8" fillId="2" borderId="1" xfId="0" applyNumberFormat="1" applyFont="1" applyFill="1" applyBorder="1"/>
    <xf numFmtId="0" fontId="18" fillId="0" borderId="1" xfId="0" applyFont="1" applyBorder="1"/>
    <xf numFmtId="0" fontId="16" fillId="3" borderId="1" xfId="0" applyFont="1" applyFill="1" applyBorder="1" applyAlignment="1">
      <alignment horizontal="justify" wrapText="1"/>
    </xf>
    <xf numFmtId="0" fontId="0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/>
    </xf>
    <xf numFmtId="0" fontId="19" fillId="0" borderId="1" xfId="0" applyFont="1" applyBorder="1"/>
    <xf numFmtId="164" fontId="4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justify" wrapText="1"/>
    </xf>
    <xf numFmtId="3" fontId="11" fillId="2" borderId="1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center"/>
    </xf>
    <xf numFmtId="164" fontId="21" fillId="2" borderId="1" xfId="0" applyNumberFormat="1" applyFont="1" applyFill="1" applyBorder="1"/>
    <xf numFmtId="49" fontId="21" fillId="2" borderId="1" xfId="0" applyNumberFormat="1" applyFont="1" applyFill="1" applyBorder="1" applyAlignment="1">
      <alignment horizontal="center"/>
    </xf>
    <xf numFmtId="0" fontId="20" fillId="4" borderId="1" xfId="0" applyFont="1" applyFill="1" applyBorder="1" applyAlignment="1">
      <alignment wrapText="1"/>
    </xf>
    <xf numFmtId="0" fontId="20" fillId="4" borderId="1" xfId="0" applyFont="1" applyFill="1" applyBorder="1" applyAlignment="1">
      <alignment horizontal="left"/>
    </xf>
    <xf numFmtId="0" fontId="20" fillId="4" borderId="1" xfId="0" applyFont="1" applyFill="1" applyBorder="1" applyAlignment="1">
      <alignment horizontal="center"/>
    </xf>
    <xf numFmtId="164" fontId="20" fillId="4" borderId="1" xfId="0" applyNumberFormat="1" applyFont="1" applyFill="1" applyBorder="1"/>
    <xf numFmtId="0" fontId="22" fillId="0" borderId="1" xfId="0" applyFont="1" applyBorder="1" applyAlignment="1">
      <alignment wrapText="1"/>
    </xf>
    <xf numFmtId="166" fontId="20" fillId="4" borderId="1" xfId="0" applyNumberFormat="1" applyFont="1" applyFill="1" applyBorder="1"/>
    <xf numFmtId="0" fontId="22" fillId="2" borderId="1" xfId="0" applyFont="1" applyFill="1" applyBorder="1" applyAlignment="1">
      <alignment wrapText="1"/>
    </xf>
    <xf numFmtId="166" fontId="21" fillId="2" borderId="1" xfId="0" applyNumberFormat="1" applyFont="1" applyFill="1" applyBorder="1"/>
    <xf numFmtId="0" fontId="24" fillId="4" borderId="1" xfId="0" applyFont="1" applyFill="1" applyBorder="1" applyAlignment="1">
      <alignment horizontal="left"/>
    </xf>
    <xf numFmtId="0" fontId="24" fillId="4" borderId="1" xfId="0" applyFont="1" applyFill="1" applyBorder="1" applyAlignment="1">
      <alignment horizontal="center"/>
    </xf>
    <xf numFmtId="164" fontId="24" fillId="4" borderId="1" xfId="0" applyNumberFormat="1" applyFont="1" applyFill="1" applyBorder="1"/>
    <xf numFmtId="0" fontId="22" fillId="0" borderId="1" xfId="0" applyFont="1" applyBorder="1" applyAlignment="1">
      <alignment horizontal="justify"/>
    </xf>
    <xf numFmtId="0" fontId="26" fillId="2" borderId="1" xfId="0" applyFont="1" applyFill="1" applyBorder="1" applyAlignment="1">
      <alignment horizontal="left"/>
    </xf>
    <xf numFmtId="0" fontId="26" fillId="2" borderId="1" xfId="0" applyFont="1" applyFill="1" applyBorder="1" applyAlignment="1">
      <alignment horizontal="center"/>
    </xf>
    <xf numFmtId="164" fontId="26" fillId="2" borderId="1" xfId="0" applyNumberFormat="1" applyFont="1" applyFill="1" applyBorder="1"/>
    <xf numFmtId="0" fontId="22" fillId="2" borderId="1" xfId="0" applyFont="1" applyFill="1" applyBorder="1" applyAlignment="1">
      <alignment horizontal="left"/>
    </xf>
    <xf numFmtId="0" fontId="27" fillId="2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wrapText="1"/>
    </xf>
    <xf numFmtId="0" fontId="20" fillId="4" borderId="1" xfId="0" applyNumberFormat="1" applyFont="1" applyFill="1" applyBorder="1" applyAlignment="1">
      <alignment horizontal="left"/>
    </xf>
    <xf numFmtId="0" fontId="20" fillId="4" borderId="1" xfId="0" applyNumberFormat="1" applyFont="1" applyFill="1" applyBorder="1" applyAlignment="1">
      <alignment horizontal="center"/>
    </xf>
    <xf numFmtId="0" fontId="26" fillId="2" borderId="1" xfId="0" applyNumberFormat="1" applyFont="1" applyFill="1" applyBorder="1" applyAlignment="1">
      <alignment horizontal="center"/>
    </xf>
    <xf numFmtId="166" fontId="26" fillId="2" borderId="1" xfId="0" applyNumberFormat="1" applyFont="1" applyFill="1" applyBorder="1"/>
    <xf numFmtId="0" fontId="22" fillId="3" borderId="1" xfId="0" applyFont="1" applyFill="1" applyBorder="1" applyAlignment="1">
      <alignment horizontal="justify" wrapText="1"/>
    </xf>
    <xf numFmtId="0" fontId="20" fillId="4" borderId="1" xfId="0" applyFont="1" applyFill="1" applyBorder="1" applyAlignment="1">
      <alignment horizontal="center" wrapText="1"/>
    </xf>
    <xf numFmtId="0" fontId="23" fillId="4" borderId="1" xfId="0" applyFont="1" applyFill="1" applyBorder="1" applyAlignment="1">
      <alignment horizontal="center" wrapText="1"/>
    </xf>
    <xf numFmtId="0" fontId="24" fillId="4" borderId="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" xfId="0" applyFont="1" applyBorder="1"/>
    <xf numFmtId="0" fontId="23" fillId="4" borderId="1" xfId="0" applyFont="1" applyFill="1" applyBorder="1" applyAlignment="1">
      <alignment horizontal="justify"/>
    </xf>
    <xf numFmtId="0" fontId="15" fillId="0" borderId="0" xfId="0" applyFont="1" applyAlignment="1">
      <alignment horizontal="justify"/>
    </xf>
    <xf numFmtId="0" fontId="14" fillId="3" borderId="2" xfId="0" applyFont="1" applyFill="1" applyBorder="1" applyAlignment="1">
      <alignment horizontal="justify" wrapText="1"/>
    </xf>
    <xf numFmtId="0" fontId="14" fillId="3" borderId="3" xfId="0" applyFont="1" applyFill="1" applyBorder="1" applyAlignment="1">
      <alignment horizontal="justify" wrapText="1"/>
    </xf>
    <xf numFmtId="0" fontId="14" fillId="3" borderId="4" xfId="0" applyFont="1" applyFill="1" applyBorder="1" applyAlignment="1">
      <alignment horizontal="justify" wrapText="1"/>
    </xf>
    <xf numFmtId="0" fontId="0" fillId="2" borderId="1" xfId="0" applyFill="1" applyBorder="1" applyAlignment="1">
      <alignment horizontal="left"/>
    </xf>
    <xf numFmtId="0" fontId="11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164" fontId="12" fillId="0" borderId="1" xfId="0" applyNumberFormat="1" applyFont="1" applyFill="1" applyBorder="1"/>
    <xf numFmtId="164" fontId="5" fillId="0" borderId="1" xfId="0" applyNumberFormat="1" applyFont="1" applyFill="1" applyBorder="1"/>
    <xf numFmtId="0" fontId="11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11" fillId="0" borderId="1" xfId="0" applyNumberFormat="1" applyFont="1" applyFill="1" applyBorder="1"/>
    <xf numFmtId="0" fontId="11" fillId="0" borderId="1" xfId="0" applyFont="1" applyFill="1" applyBorder="1" applyAlignment="1">
      <alignment horizontal="center"/>
    </xf>
    <xf numFmtId="166" fontId="12" fillId="0" borderId="1" xfId="0" applyNumberFormat="1" applyFont="1" applyFill="1" applyBorder="1"/>
    <xf numFmtId="0" fontId="0" fillId="0" borderId="1" xfId="0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66" fontId="0" fillId="0" borderId="1" xfId="0" applyNumberFormat="1" applyFont="1" applyFill="1" applyBorder="1"/>
    <xf numFmtId="164" fontId="8" fillId="0" borderId="1" xfId="0" applyNumberFormat="1" applyFont="1" applyFill="1" applyBorder="1"/>
    <xf numFmtId="0" fontId="21" fillId="4" borderId="1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justify"/>
    </xf>
    <xf numFmtId="0" fontId="3" fillId="4" borderId="1" xfId="0" applyFont="1" applyFill="1" applyBorder="1" applyAlignment="1">
      <alignment horizontal="center"/>
    </xf>
    <xf numFmtId="166" fontId="7" fillId="4" borderId="1" xfId="0" applyNumberFormat="1" applyFont="1" applyFill="1" applyBorder="1"/>
    <xf numFmtId="0" fontId="22" fillId="4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/>
    <xf numFmtId="166" fontId="11" fillId="0" borderId="1" xfId="0" applyNumberFormat="1" applyFont="1" applyFill="1" applyBorder="1"/>
    <xf numFmtId="0" fontId="29" fillId="2" borderId="0" xfId="0" applyFont="1" applyFill="1"/>
    <xf numFmtId="0" fontId="8" fillId="0" borderId="1" xfId="0" applyFont="1" applyFill="1" applyBorder="1" applyAlignment="1">
      <alignment horizontal="center"/>
    </xf>
    <xf numFmtId="0" fontId="28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166" fontId="1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0"/>
  <sheetViews>
    <sheetView tabSelected="1" zoomScale="75" zoomScaleNormal="75" zoomScaleSheetLayoutView="75" workbookViewId="0">
      <selection activeCell="B13" sqref="B13"/>
    </sheetView>
  </sheetViews>
  <sheetFormatPr defaultRowHeight="12.75"/>
  <cols>
    <col min="1" max="1" width="70" style="10" customWidth="1"/>
    <col min="2" max="2" width="18.5703125" style="47" customWidth="1"/>
    <col min="3" max="3" width="13.7109375" style="11" customWidth="1"/>
    <col min="4" max="4" width="23.7109375" style="12" customWidth="1"/>
    <col min="5" max="5" width="12.7109375" style="3" customWidth="1"/>
    <col min="9" max="9" width="9.28515625" bestFit="1" customWidth="1"/>
  </cols>
  <sheetData>
    <row r="1" spans="1:6">
      <c r="B1" s="47" t="s">
        <v>183</v>
      </c>
    </row>
    <row r="2" spans="1:6">
      <c r="B2" s="47" t="s">
        <v>234</v>
      </c>
    </row>
    <row r="5" spans="1:6" ht="60" customHeight="1">
      <c r="A5" s="165" t="s">
        <v>168</v>
      </c>
      <c r="B5" s="166"/>
      <c r="C5" s="166"/>
      <c r="D5" s="167"/>
    </row>
    <row r="6" spans="1:6" ht="15.75" customHeight="1">
      <c r="A6" s="169"/>
      <c r="B6" s="169"/>
      <c r="C6" s="169"/>
    </row>
    <row r="7" spans="1:6" ht="14.25" customHeight="1">
      <c r="A7" s="13"/>
      <c r="B7" s="48"/>
      <c r="C7" s="13"/>
    </row>
    <row r="8" spans="1:6" hidden="1"/>
    <row r="9" spans="1:6" ht="30" customHeight="1">
      <c r="A9" s="168" t="s">
        <v>0</v>
      </c>
      <c r="B9" s="171" t="s">
        <v>6</v>
      </c>
      <c r="C9" s="171" t="s">
        <v>7</v>
      </c>
      <c r="D9" s="170" t="s">
        <v>47</v>
      </c>
    </row>
    <row r="10" spans="1:6" ht="58.5" customHeight="1">
      <c r="A10" s="168"/>
      <c r="B10" s="172"/>
      <c r="C10" s="172"/>
      <c r="D10" s="170"/>
      <c r="E10" s="4"/>
    </row>
    <row r="11" spans="1:6">
      <c r="A11" s="14">
        <v>1</v>
      </c>
      <c r="B11" s="15">
        <v>2</v>
      </c>
      <c r="C11" s="15">
        <v>3</v>
      </c>
      <c r="D11" s="16">
        <v>4</v>
      </c>
    </row>
    <row r="12" spans="1:6" ht="66" customHeight="1">
      <c r="A12" s="119" t="s">
        <v>73</v>
      </c>
      <c r="B12" s="97" t="s">
        <v>74</v>
      </c>
      <c r="C12" s="98"/>
      <c r="D12" s="99">
        <f>D13+D22+D32+D28</f>
        <v>19581.8</v>
      </c>
    </row>
    <row r="13" spans="1:6" ht="31.5" customHeight="1">
      <c r="A13" s="91" t="s">
        <v>75</v>
      </c>
      <c r="B13" s="92" t="s">
        <v>77</v>
      </c>
      <c r="C13" s="93"/>
      <c r="D13" s="94">
        <f>D14+D18</f>
        <v>682.5</v>
      </c>
      <c r="F13" s="9"/>
    </row>
    <row r="14" spans="1:6" ht="54" customHeight="1">
      <c r="A14" s="60" t="s">
        <v>76</v>
      </c>
      <c r="B14" s="53" t="s">
        <v>78</v>
      </c>
      <c r="C14" s="43"/>
      <c r="D14" s="39">
        <f>D15</f>
        <v>100</v>
      </c>
      <c r="F14" s="9"/>
    </row>
    <row r="15" spans="1:6" ht="25.5">
      <c r="A15" s="29" t="s">
        <v>30</v>
      </c>
      <c r="B15" s="52" t="s">
        <v>184</v>
      </c>
      <c r="C15" s="26"/>
      <c r="D15" s="23">
        <f>D16</f>
        <v>100</v>
      </c>
    </row>
    <row r="16" spans="1:6" ht="35.25" customHeight="1">
      <c r="A16" s="72" t="s">
        <v>64</v>
      </c>
      <c r="B16" s="52" t="s">
        <v>184</v>
      </c>
      <c r="C16" s="26">
        <v>200</v>
      </c>
      <c r="D16" s="23">
        <f>D17</f>
        <v>100</v>
      </c>
      <c r="F16" s="9"/>
    </row>
    <row r="17" spans="1:4" ht="31.5" customHeight="1">
      <c r="A17" s="72" t="s">
        <v>65</v>
      </c>
      <c r="B17" s="52" t="s">
        <v>184</v>
      </c>
      <c r="C17" s="26">
        <v>240</v>
      </c>
      <c r="D17" s="23">
        <v>100</v>
      </c>
    </row>
    <row r="18" spans="1:4" ht="33" customHeight="1">
      <c r="A18" s="59" t="s">
        <v>79</v>
      </c>
      <c r="B18" s="53" t="s">
        <v>80</v>
      </c>
      <c r="C18" s="43"/>
      <c r="D18" s="39">
        <f>D19</f>
        <v>582.5</v>
      </c>
    </row>
    <row r="19" spans="1:4" ht="22.5" customHeight="1">
      <c r="A19" s="21" t="s">
        <v>16</v>
      </c>
      <c r="B19" s="52" t="s">
        <v>185</v>
      </c>
      <c r="C19" s="26"/>
      <c r="D19" s="23">
        <f>D20</f>
        <v>582.5</v>
      </c>
    </row>
    <row r="20" spans="1:4" ht="25.5">
      <c r="A20" s="72" t="s">
        <v>64</v>
      </c>
      <c r="B20" s="52" t="s">
        <v>185</v>
      </c>
      <c r="C20" s="26">
        <v>200</v>
      </c>
      <c r="D20" s="23">
        <f>D21</f>
        <v>582.5</v>
      </c>
    </row>
    <row r="21" spans="1:4" ht="34.5" customHeight="1">
      <c r="A21" s="72" t="s">
        <v>65</v>
      </c>
      <c r="B21" s="52" t="s">
        <v>185</v>
      </c>
      <c r="C21" s="26">
        <v>240</v>
      </c>
      <c r="D21" s="23">
        <v>582.5</v>
      </c>
    </row>
    <row r="22" spans="1:4" ht="74.25" customHeight="1">
      <c r="A22" s="100" t="s">
        <v>83</v>
      </c>
      <c r="B22" s="92" t="s">
        <v>84</v>
      </c>
      <c r="C22" s="95"/>
      <c r="D22" s="94">
        <f>D23</f>
        <v>14899.8</v>
      </c>
    </row>
    <row r="23" spans="1:4" ht="60">
      <c r="A23" s="60" t="s">
        <v>36</v>
      </c>
      <c r="B23" s="50" t="s">
        <v>186</v>
      </c>
      <c r="C23" s="67"/>
      <c r="D23" s="68">
        <f>D24+D26</f>
        <v>14899.8</v>
      </c>
    </row>
    <row r="24" spans="1:4" ht="30.75" customHeight="1">
      <c r="A24" s="72" t="s">
        <v>64</v>
      </c>
      <c r="B24" s="46" t="s">
        <v>186</v>
      </c>
      <c r="C24" s="26">
        <v>200</v>
      </c>
      <c r="D24" s="24">
        <f>D25</f>
        <v>13473.3</v>
      </c>
    </row>
    <row r="25" spans="1:4" ht="29.25" customHeight="1">
      <c r="A25" s="72" t="s">
        <v>65</v>
      </c>
      <c r="B25" s="46" t="s">
        <v>186</v>
      </c>
      <c r="C25" s="26">
        <v>240</v>
      </c>
      <c r="D25" s="24">
        <v>13473.3</v>
      </c>
    </row>
    <row r="26" spans="1:4" ht="29.25" customHeight="1">
      <c r="A26" s="137" t="s">
        <v>8</v>
      </c>
      <c r="B26" s="46" t="s">
        <v>186</v>
      </c>
      <c r="C26" s="26">
        <v>500</v>
      </c>
      <c r="D26" s="24">
        <f>D27</f>
        <v>1426.5</v>
      </c>
    </row>
    <row r="27" spans="1:4" ht="29.25" customHeight="1">
      <c r="A27" s="138" t="s">
        <v>11</v>
      </c>
      <c r="B27" s="46" t="s">
        <v>186</v>
      </c>
      <c r="C27" s="26">
        <v>540</v>
      </c>
      <c r="D27" s="24">
        <v>1426.5</v>
      </c>
    </row>
    <row r="28" spans="1:4" ht="48" customHeight="1">
      <c r="A28" s="81" t="s">
        <v>177</v>
      </c>
      <c r="B28" s="49" t="s">
        <v>178</v>
      </c>
      <c r="C28" s="66"/>
      <c r="D28" s="17">
        <f>D29</f>
        <v>100</v>
      </c>
    </row>
    <row r="29" spans="1:4" ht="29.25" customHeight="1">
      <c r="A29" s="21" t="s">
        <v>16</v>
      </c>
      <c r="B29" s="52" t="s">
        <v>187</v>
      </c>
      <c r="C29" s="26"/>
      <c r="D29" s="23">
        <f>D30</f>
        <v>100</v>
      </c>
    </row>
    <row r="30" spans="1:4" ht="29.25" customHeight="1">
      <c r="A30" s="72" t="s">
        <v>64</v>
      </c>
      <c r="B30" s="52" t="s">
        <v>187</v>
      </c>
      <c r="C30" s="26">
        <v>200</v>
      </c>
      <c r="D30" s="23">
        <f>D31</f>
        <v>100</v>
      </c>
    </row>
    <row r="31" spans="1:4" ht="29.25" customHeight="1">
      <c r="A31" s="72" t="s">
        <v>65</v>
      </c>
      <c r="B31" s="52" t="s">
        <v>187</v>
      </c>
      <c r="C31" s="26">
        <v>240</v>
      </c>
      <c r="D31" s="23">
        <v>100</v>
      </c>
    </row>
    <row r="32" spans="1:4" ht="72" customHeight="1">
      <c r="A32" s="100" t="s">
        <v>81</v>
      </c>
      <c r="B32" s="92" t="s">
        <v>146</v>
      </c>
      <c r="C32" s="93"/>
      <c r="D32" s="94">
        <f>D33</f>
        <v>3899.5</v>
      </c>
    </row>
    <row r="33" spans="1:4" ht="15">
      <c r="A33" s="36" t="s">
        <v>1</v>
      </c>
      <c r="B33" s="53" t="s">
        <v>188</v>
      </c>
      <c r="C33" s="38"/>
      <c r="D33" s="39">
        <f>D34+D36+D38</f>
        <v>3899.5</v>
      </c>
    </row>
    <row r="34" spans="1:4" ht="38.25">
      <c r="A34" s="72" t="s">
        <v>62</v>
      </c>
      <c r="B34" s="52" t="s">
        <v>188</v>
      </c>
      <c r="C34" s="27">
        <v>100</v>
      </c>
      <c r="D34" s="23">
        <f>D35</f>
        <v>3768.8</v>
      </c>
    </row>
    <row r="35" spans="1:4" ht="33" customHeight="1">
      <c r="A35" s="72" t="s">
        <v>63</v>
      </c>
      <c r="B35" s="52" t="s">
        <v>188</v>
      </c>
      <c r="C35" s="26">
        <v>120</v>
      </c>
      <c r="D35" s="73">
        <f>4434-665.2</f>
        <v>3768.8</v>
      </c>
    </row>
    <row r="36" spans="1:4" ht="38.25" customHeight="1">
      <c r="A36" s="72" t="s">
        <v>64</v>
      </c>
      <c r="B36" s="52" t="s">
        <v>188</v>
      </c>
      <c r="C36" s="26">
        <v>200</v>
      </c>
      <c r="D36" s="23">
        <f>D37</f>
        <v>130.1</v>
      </c>
    </row>
    <row r="37" spans="1:4" ht="25.5">
      <c r="A37" s="72" t="s">
        <v>65</v>
      </c>
      <c r="B37" s="52" t="s">
        <v>188</v>
      </c>
      <c r="C37" s="26">
        <v>240</v>
      </c>
      <c r="D37" s="23">
        <v>130.1</v>
      </c>
    </row>
    <row r="38" spans="1:4" ht="14.25">
      <c r="A38" s="72" t="s">
        <v>20</v>
      </c>
      <c r="B38" s="52" t="s">
        <v>188</v>
      </c>
      <c r="C38" s="22">
        <v>800</v>
      </c>
      <c r="D38" s="23">
        <f>D39</f>
        <v>0.6</v>
      </c>
    </row>
    <row r="39" spans="1:4" ht="14.25">
      <c r="A39" s="72" t="s">
        <v>17</v>
      </c>
      <c r="B39" s="52" t="s">
        <v>147</v>
      </c>
      <c r="C39" s="26">
        <v>850</v>
      </c>
      <c r="D39" s="23">
        <v>0.6</v>
      </c>
    </row>
    <row r="40" spans="1:4" ht="63" customHeight="1">
      <c r="A40" s="120" t="s">
        <v>173</v>
      </c>
      <c r="B40" s="97" t="s">
        <v>100</v>
      </c>
      <c r="C40" s="98"/>
      <c r="D40" s="101">
        <f>D41</f>
        <v>100</v>
      </c>
    </row>
    <row r="41" spans="1:4" ht="15">
      <c r="A41" s="102" t="s">
        <v>102</v>
      </c>
      <c r="B41" s="92" t="s">
        <v>101</v>
      </c>
      <c r="C41" s="93"/>
      <c r="D41" s="103">
        <f>D42</f>
        <v>100</v>
      </c>
    </row>
    <row r="42" spans="1:4" ht="34.5" customHeight="1">
      <c r="A42" s="36" t="s">
        <v>55</v>
      </c>
      <c r="B42" s="53" t="s">
        <v>103</v>
      </c>
      <c r="C42" s="43"/>
      <c r="D42" s="44">
        <f>D43</f>
        <v>100</v>
      </c>
    </row>
    <row r="43" spans="1:4" ht="39.75" customHeight="1">
      <c r="A43" s="123" t="s">
        <v>45</v>
      </c>
      <c r="B43" s="51" t="s">
        <v>103</v>
      </c>
      <c r="C43" s="26">
        <v>300</v>
      </c>
      <c r="D43" s="73">
        <f>D44</f>
        <v>100</v>
      </c>
    </row>
    <row r="44" spans="1:4" ht="14.25">
      <c r="A44" s="25" t="s">
        <v>22</v>
      </c>
      <c r="B44" s="51" t="s">
        <v>103</v>
      </c>
      <c r="C44" s="26">
        <v>320</v>
      </c>
      <c r="D44" s="73">
        <v>100</v>
      </c>
    </row>
    <row r="45" spans="1:4" ht="59.25" customHeight="1">
      <c r="A45" s="119" t="s">
        <v>179</v>
      </c>
      <c r="B45" s="97" t="s">
        <v>66</v>
      </c>
      <c r="C45" s="98"/>
      <c r="D45" s="99">
        <f>D46+D53+D56</f>
        <v>14263.6</v>
      </c>
    </row>
    <row r="46" spans="1:4" ht="23.25" customHeight="1">
      <c r="A46" s="36" t="s">
        <v>1</v>
      </c>
      <c r="B46" s="53" t="s">
        <v>189</v>
      </c>
      <c r="C46" s="38"/>
      <c r="D46" s="39">
        <f>D47+D49+D51</f>
        <v>11725.2</v>
      </c>
    </row>
    <row r="47" spans="1:4" ht="59.25" customHeight="1">
      <c r="A47" s="72" t="s">
        <v>62</v>
      </c>
      <c r="B47" s="51" t="s">
        <v>189</v>
      </c>
      <c r="C47" s="27">
        <v>100</v>
      </c>
      <c r="D47" s="23">
        <f>D48</f>
        <v>11666.6</v>
      </c>
    </row>
    <row r="48" spans="1:4" ht="32.25" customHeight="1">
      <c r="A48" s="72" t="s">
        <v>63</v>
      </c>
      <c r="B48" s="51" t="s">
        <v>189</v>
      </c>
      <c r="C48" s="26">
        <v>120</v>
      </c>
      <c r="D48" s="23">
        <v>11666.6</v>
      </c>
    </row>
    <row r="49" spans="1:5" ht="32.25" customHeight="1">
      <c r="A49" s="72" t="s">
        <v>64</v>
      </c>
      <c r="B49" s="51" t="s">
        <v>189</v>
      </c>
      <c r="C49" s="26">
        <v>200</v>
      </c>
      <c r="D49" s="23">
        <f>D50</f>
        <v>4.7</v>
      </c>
    </row>
    <row r="50" spans="1:5" ht="32.25" customHeight="1">
      <c r="A50" s="72" t="s">
        <v>65</v>
      </c>
      <c r="B50" s="51" t="s">
        <v>189</v>
      </c>
      <c r="C50" s="26">
        <v>240</v>
      </c>
      <c r="D50" s="23">
        <v>4.7</v>
      </c>
    </row>
    <row r="51" spans="1:5" ht="32.25" customHeight="1">
      <c r="A51" s="72" t="s">
        <v>20</v>
      </c>
      <c r="B51" s="51" t="s">
        <v>189</v>
      </c>
      <c r="C51" s="26">
        <v>800</v>
      </c>
      <c r="D51" s="23">
        <f>D52</f>
        <v>53.9</v>
      </c>
    </row>
    <row r="52" spans="1:5" ht="32.25" customHeight="1">
      <c r="A52" s="72" t="s">
        <v>17</v>
      </c>
      <c r="B52" s="51" t="s">
        <v>189</v>
      </c>
      <c r="C52" s="26">
        <v>850</v>
      </c>
      <c r="D52" s="23">
        <v>53.9</v>
      </c>
    </row>
    <row r="53" spans="1:5" ht="39" customHeight="1">
      <c r="A53" s="36" t="s">
        <v>67</v>
      </c>
      <c r="B53" s="53" t="s">
        <v>190</v>
      </c>
      <c r="C53" s="43"/>
      <c r="D53" s="64">
        <f>D54</f>
        <v>2133.4</v>
      </c>
    </row>
    <row r="54" spans="1:5" ht="63" customHeight="1">
      <c r="A54" s="72" t="s">
        <v>62</v>
      </c>
      <c r="B54" s="51" t="s">
        <v>190</v>
      </c>
      <c r="C54" s="26">
        <v>100</v>
      </c>
      <c r="D54" s="31">
        <f>D55</f>
        <v>2133.4</v>
      </c>
    </row>
    <row r="55" spans="1:5" ht="30" customHeight="1">
      <c r="A55" s="72" t="s">
        <v>63</v>
      </c>
      <c r="B55" s="51" t="s">
        <v>190</v>
      </c>
      <c r="C55" s="22">
        <v>120</v>
      </c>
      <c r="D55" s="30">
        <v>2133.4</v>
      </c>
    </row>
    <row r="56" spans="1:5" ht="36.75" customHeight="1">
      <c r="A56" s="36" t="s">
        <v>208</v>
      </c>
      <c r="B56" s="53" t="s">
        <v>136</v>
      </c>
      <c r="C56" s="38"/>
      <c r="D56" s="64">
        <f>D57</f>
        <v>405</v>
      </c>
    </row>
    <row r="57" spans="1:5" s="7" customFormat="1" ht="53.25" customHeight="1">
      <c r="A57" s="72" t="s">
        <v>62</v>
      </c>
      <c r="B57" s="51" t="s">
        <v>136</v>
      </c>
      <c r="C57" s="26">
        <v>100</v>
      </c>
      <c r="D57" s="30">
        <f>D58</f>
        <v>405</v>
      </c>
      <c r="E57" s="8"/>
    </row>
    <row r="58" spans="1:5" ht="32.25" customHeight="1">
      <c r="A58" s="77" t="s">
        <v>72</v>
      </c>
      <c r="B58" s="51" t="s">
        <v>136</v>
      </c>
      <c r="C58" s="26">
        <v>110</v>
      </c>
      <c r="D58" s="30">
        <v>405</v>
      </c>
    </row>
    <row r="59" spans="1:5" ht="32.25" customHeight="1">
      <c r="A59" s="132" t="s">
        <v>64</v>
      </c>
      <c r="B59" s="51" t="s">
        <v>136</v>
      </c>
      <c r="C59" s="26">
        <v>200</v>
      </c>
      <c r="D59" s="30">
        <f>D60</f>
        <v>0</v>
      </c>
    </row>
    <row r="60" spans="1:5" ht="32.25" customHeight="1">
      <c r="A60" s="132" t="s">
        <v>65</v>
      </c>
      <c r="B60" s="51" t="s">
        <v>136</v>
      </c>
      <c r="C60" s="26">
        <v>240</v>
      </c>
      <c r="D60" s="30">
        <v>0</v>
      </c>
    </row>
    <row r="61" spans="1:5" ht="55.5" customHeight="1">
      <c r="A61" s="121" t="s">
        <v>174</v>
      </c>
      <c r="B61" s="104" t="s">
        <v>86</v>
      </c>
      <c r="C61" s="105"/>
      <c r="D61" s="106">
        <f>D62+D85+D104+D117</f>
        <v>472379.00000000006</v>
      </c>
    </row>
    <row r="62" spans="1:5" ht="30" customHeight="1">
      <c r="A62" s="91" t="s">
        <v>85</v>
      </c>
      <c r="B62" s="92" t="s">
        <v>87</v>
      </c>
      <c r="C62" s="93"/>
      <c r="D62" s="94">
        <f>D63+D66+D75+D80+D69+D72</f>
        <v>119032.4</v>
      </c>
    </row>
    <row r="63" spans="1:5" ht="25.5" customHeight="1">
      <c r="A63" s="36" t="s">
        <v>2</v>
      </c>
      <c r="B63" s="53" t="s">
        <v>88</v>
      </c>
      <c r="C63" s="38"/>
      <c r="D63" s="39">
        <f>D64</f>
        <v>24835.200000000001</v>
      </c>
    </row>
    <row r="64" spans="1:5" ht="28.5">
      <c r="A64" s="123" t="s">
        <v>89</v>
      </c>
      <c r="B64" s="51" t="s">
        <v>88</v>
      </c>
      <c r="C64" s="22">
        <v>600</v>
      </c>
      <c r="D64" s="23">
        <f>D65</f>
        <v>24835.200000000001</v>
      </c>
    </row>
    <row r="65" spans="1:4" ht="25.5" customHeight="1">
      <c r="A65" s="21" t="s">
        <v>25</v>
      </c>
      <c r="B65" s="51" t="s">
        <v>88</v>
      </c>
      <c r="C65" s="22">
        <v>610</v>
      </c>
      <c r="D65" s="73">
        <v>24835.200000000001</v>
      </c>
    </row>
    <row r="66" spans="1:4" ht="129.75" customHeight="1">
      <c r="A66" s="74" t="s">
        <v>54</v>
      </c>
      <c r="B66" s="50" t="s">
        <v>139</v>
      </c>
      <c r="C66" s="19"/>
      <c r="D66" s="44">
        <f>D67</f>
        <v>76535.5</v>
      </c>
    </row>
    <row r="67" spans="1:4" ht="28.5">
      <c r="A67" s="123" t="s">
        <v>89</v>
      </c>
      <c r="B67" s="51" t="s">
        <v>139</v>
      </c>
      <c r="C67" s="26">
        <v>600</v>
      </c>
      <c r="D67" s="24">
        <f>D68</f>
        <v>76535.5</v>
      </c>
    </row>
    <row r="68" spans="1:4" ht="26.25" customHeight="1">
      <c r="A68" s="21" t="s">
        <v>25</v>
      </c>
      <c r="B68" s="51" t="s">
        <v>139</v>
      </c>
      <c r="C68" s="26">
        <v>610</v>
      </c>
      <c r="D68" s="24">
        <v>76535.5</v>
      </c>
    </row>
    <row r="69" spans="1:4" ht="96" customHeight="1">
      <c r="A69" s="131" t="s">
        <v>225</v>
      </c>
      <c r="B69" s="50" t="s">
        <v>204</v>
      </c>
      <c r="C69" s="19"/>
      <c r="D69" s="40">
        <f>D70</f>
        <v>9625.1</v>
      </c>
    </row>
    <row r="70" spans="1:4" ht="26.25" customHeight="1">
      <c r="A70" s="123" t="s">
        <v>89</v>
      </c>
      <c r="B70" s="51" t="s">
        <v>204</v>
      </c>
      <c r="C70" s="26">
        <v>600</v>
      </c>
      <c r="D70" s="24">
        <f>D71</f>
        <v>9625.1</v>
      </c>
    </row>
    <row r="71" spans="1:4" ht="26.25" customHeight="1">
      <c r="A71" s="21" t="s">
        <v>25</v>
      </c>
      <c r="B71" s="51" t="s">
        <v>204</v>
      </c>
      <c r="C71" s="26">
        <v>610</v>
      </c>
      <c r="D71" s="24">
        <v>9625.1</v>
      </c>
    </row>
    <row r="72" spans="1:4" ht="72.75" customHeight="1">
      <c r="A72" s="131" t="s">
        <v>226</v>
      </c>
      <c r="B72" s="144" t="s">
        <v>222</v>
      </c>
      <c r="C72" s="145"/>
      <c r="D72" s="142">
        <f>D73</f>
        <v>6835.5</v>
      </c>
    </row>
    <row r="73" spans="1:4" ht="26.25" customHeight="1">
      <c r="A73" s="139" t="s">
        <v>89</v>
      </c>
      <c r="B73" s="141" t="s">
        <v>222</v>
      </c>
      <c r="C73" s="134">
        <v>600</v>
      </c>
      <c r="D73" s="143">
        <f>D74</f>
        <v>6835.5</v>
      </c>
    </row>
    <row r="74" spans="1:4" ht="26.25" customHeight="1">
      <c r="A74" s="140" t="s">
        <v>25</v>
      </c>
      <c r="B74" s="141" t="s">
        <v>222</v>
      </c>
      <c r="C74" s="134">
        <v>610</v>
      </c>
      <c r="D74" s="143">
        <v>6835.5</v>
      </c>
    </row>
    <row r="75" spans="1:4" ht="98.25" customHeight="1">
      <c r="A75" s="18" t="s">
        <v>43</v>
      </c>
      <c r="B75" s="50" t="s">
        <v>159</v>
      </c>
      <c r="C75" s="19"/>
      <c r="D75" s="75">
        <f>D76+D78</f>
        <v>37.9</v>
      </c>
    </row>
    <row r="76" spans="1:4" ht="38.25">
      <c r="A76" s="72" t="s">
        <v>62</v>
      </c>
      <c r="B76" s="76" t="s">
        <v>159</v>
      </c>
      <c r="C76" s="22">
        <v>100</v>
      </c>
      <c r="D76" s="61">
        <f>D77</f>
        <v>23.4</v>
      </c>
    </row>
    <row r="77" spans="1:4" ht="24.75" customHeight="1">
      <c r="A77" s="77" t="s">
        <v>72</v>
      </c>
      <c r="B77" s="76" t="s">
        <v>159</v>
      </c>
      <c r="C77" s="26">
        <v>110</v>
      </c>
      <c r="D77" s="61">
        <v>23.4</v>
      </c>
    </row>
    <row r="78" spans="1:4" ht="25.5">
      <c r="A78" s="72" t="s">
        <v>64</v>
      </c>
      <c r="B78" s="76" t="s">
        <v>159</v>
      </c>
      <c r="C78" s="26">
        <v>200</v>
      </c>
      <c r="D78" s="61">
        <f>D79</f>
        <v>14.5</v>
      </c>
    </row>
    <row r="79" spans="1:4" ht="40.5" customHeight="1">
      <c r="A79" s="72" t="s">
        <v>65</v>
      </c>
      <c r="B79" s="76" t="s">
        <v>159</v>
      </c>
      <c r="C79" s="26">
        <v>240</v>
      </c>
      <c r="D79" s="61">
        <v>14.5</v>
      </c>
    </row>
    <row r="80" spans="1:4" ht="71.25" customHeight="1">
      <c r="A80" s="58" t="s">
        <v>46</v>
      </c>
      <c r="B80" s="53" t="s">
        <v>144</v>
      </c>
      <c r="C80" s="71"/>
      <c r="D80" s="41">
        <f>D81+D83</f>
        <v>1163.1999999999998</v>
      </c>
    </row>
    <row r="81" spans="1:4" ht="14.25">
      <c r="A81" s="21" t="s">
        <v>27</v>
      </c>
      <c r="B81" s="76" t="s">
        <v>144</v>
      </c>
      <c r="C81" s="78">
        <v>200</v>
      </c>
      <c r="D81" s="73">
        <f>D82</f>
        <v>11.6</v>
      </c>
    </row>
    <row r="82" spans="1:4">
      <c r="A82" s="25" t="s">
        <v>26</v>
      </c>
      <c r="B82" s="76" t="s">
        <v>144</v>
      </c>
      <c r="C82" s="78">
        <v>240</v>
      </c>
      <c r="D82" s="73">
        <v>11.6</v>
      </c>
    </row>
    <row r="83" spans="1:4" ht="14.25">
      <c r="A83" s="123" t="s">
        <v>45</v>
      </c>
      <c r="B83" s="76" t="s">
        <v>144</v>
      </c>
      <c r="C83" s="26">
        <v>300</v>
      </c>
      <c r="D83" s="73">
        <f>D84</f>
        <v>1151.5999999999999</v>
      </c>
    </row>
    <row r="84" spans="1:4">
      <c r="A84" s="25" t="s">
        <v>22</v>
      </c>
      <c r="B84" s="76" t="s">
        <v>144</v>
      </c>
      <c r="C84" s="78">
        <v>320</v>
      </c>
      <c r="D84" s="73">
        <v>1151.5999999999999</v>
      </c>
    </row>
    <row r="85" spans="1:4" ht="42.75" customHeight="1">
      <c r="A85" s="91" t="s">
        <v>90</v>
      </c>
      <c r="B85" s="92" t="s">
        <v>91</v>
      </c>
      <c r="C85" s="93"/>
      <c r="D85" s="103">
        <f>D86+D89+D98+D101+D92+D95</f>
        <v>312468.90000000002</v>
      </c>
    </row>
    <row r="86" spans="1:4" ht="30">
      <c r="A86" s="36" t="s">
        <v>92</v>
      </c>
      <c r="B86" s="53" t="s">
        <v>93</v>
      </c>
      <c r="C86" s="38"/>
      <c r="D86" s="41">
        <f>D87</f>
        <v>71797.399999999994</v>
      </c>
    </row>
    <row r="87" spans="1:4" ht="28.5">
      <c r="A87" s="123" t="s">
        <v>89</v>
      </c>
      <c r="B87" s="51" t="s">
        <v>93</v>
      </c>
      <c r="C87" s="22">
        <v>600</v>
      </c>
      <c r="D87" s="23">
        <f>D88</f>
        <v>71797.399999999994</v>
      </c>
    </row>
    <row r="88" spans="1:4" ht="14.25">
      <c r="A88" s="21" t="s">
        <v>25</v>
      </c>
      <c r="B88" s="51" t="s">
        <v>93</v>
      </c>
      <c r="C88" s="22">
        <v>610</v>
      </c>
      <c r="D88" s="73">
        <v>71797.399999999994</v>
      </c>
    </row>
    <row r="89" spans="1:4" ht="120">
      <c r="A89" s="74" t="s">
        <v>54</v>
      </c>
      <c r="B89" s="53" t="s">
        <v>141</v>
      </c>
      <c r="C89" s="43"/>
      <c r="D89" s="41">
        <f>D90</f>
        <v>216507.2</v>
      </c>
    </row>
    <row r="90" spans="1:4" ht="28.5">
      <c r="A90" s="123" t="s">
        <v>89</v>
      </c>
      <c r="B90" s="51" t="s">
        <v>141</v>
      </c>
      <c r="C90" s="26">
        <v>600</v>
      </c>
      <c r="D90" s="79">
        <f>D91</f>
        <v>216507.2</v>
      </c>
    </row>
    <row r="91" spans="1:4" ht="14.25">
      <c r="A91" s="21" t="s">
        <v>25</v>
      </c>
      <c r="B91" s="51" t="s">
        <v>141</v>
      </c>
      <c r="C91" s="26">
        <v>610</v>
      </c>
      <c r="D91" s="79">
        <v>216507.2</v>
      </c>
    </row>
    <row r="92" spans="1:4" ht="96.75" customHeight="1">
      <c r="A92" s="131" t="s">
        <v>225</v>
      </c>
      <c r="B92" s="53" t="s">
        <v>205</v>
      </c>
      <c r="C92" s="43"/>
      <c r="D92" s="41">
        <f>D93</f>
        <v>19308.5</v>
      </c>
    </row>
    <row r="93" spans="1:4" ht="28.5">
      <c r="A93" s="123" t="s">
        <v>89</v>
      </c>
      <c r="B93" s="51" t="s">
        <v>205</v>
      </c>
      <c r="C93" s="26">
        <v>600</v>
      </c>
      <c r="D93" s="79">
        <f>D94</f>
        <v>19308.5</v>
      </c>
    </row>
    <row r="94" spans="1:4" ht="14.25">
      <c r="A94" s="21" t="s">
        <v>25</v>
      </c>
      <c r="B94" s="51" t="s">
        <v>205</v>
      </c>
      <c r="C94" s="26">
        <v>610</v>
      </c>
      <c r="D94" s="79">
        <v>19308.5</v>
      </c>
    </row>
    <row r="95" spans="1:4" ht="75">
      <c r="A95" s="131" t="s">
        <v>224</v>
      </c>
      <c r="B95" s="147" t="s">
        <v>223</v>
      </c>
      <c r="C95" s="146"/>
      <c r="D95" s="148">
        <f>D96</f>
        <v>3273.2</v>
      </c>
    </row>
    <row r="96" spans="1:4" ht="28.5">
      <c r="A96" s="139" t="s">
        <v>89</v>
      </c>
      <c r="B96" s="141" t="s">
        <v>223</v>
      </c>
      <c r="C96" s="134">
        <v>600</v>
      </c>
      <c r="D96" s="143">
        <f>D97</f>
        <v>3273.2</v>
      </c>
    </row>
    <row r="97" spans="1:5" ht="14.25">
      <c r="A97" s="140" t="s">
        <v>25</v>
      </c>
      <c r="B97" s="141" t="s">
        <v>223</v>
      </c>
      <c r="C97" s="134">
        <v>610</v>
      </c>
      <c r="D97" s="143">
        <v>3273.2</v>
      </c>
    </row>
    <row r="98" spans="1:5" ht="45">
      <c r="A98" s="18" t="s">
        <v>42</v>
      </c>
      <c r="B98" s="53" t="s">
        <v>142</v>
      </c>
      <c r="C98" s="38"/>
      <c r="D98" s="41">
        <f>D99</f>
        <v>1544.7</v>
      </c>
    </row>
    <row r="99" spans="1:5" ht="14.25">
      <c r="A99" s="21" t="s">
        <v>27</v>
      </c>
      <c r="B99" s="46" t="s">
        <v>142</v>
      </c>
      <c r="C99" s="26">
        <v>600</v>
      </c>
      <c r="D99" s="42">
        <f>D100</f>
        <v>1544.7</v>
      </c>
    </row>
    <row r="100" spans="1:5" ht="25.5" customHeight="1">
      <c r="A100" s="25" t="s">
        <v>26</v>
      </c>
      <c r="B100" s="46" t="s">
        <v>142</v>
      </c>
      <c r="C100" s="26">
        <v>610</v>
      </c>
      <c r="D100" s="42">
        <v>1544.7</v>
      </c>
    </row>
    <row r="101" spans="1:5" ht="60.75" customHeight="1">
      <c r="A101" s="18" t="s">
        <v>44</v>
      </c>
      <c r="B101" s="50" t="s">
        <v>160</v>
      </c>
      <c r="C101" s="19"/>
      <c r="D101" s="20">
        <f>D102</f>
        <v>37.9</v>
      </c>
    </row>
    <row r="102" spans="1:5" ht="28.5">
      <c r="A102" s="123" t="s">
        <v>89</v>
      </c>
      <c r="B102" s="52" t="s">
        <v>160</v>
      </c>
      <c r="C102" s="22">
        <v>600</v>
      </c>
      <c r="D102" s="24">
        <f>D103</f>
        <v>37.9</v>
      </c>
    </row>
    <row r="103" spans="1:5" ht="24.75" customHeight="1">
      <c r="A103" s="21" t="s">
        <v>25</v>
      </c>
      <c r="B103" s="52" t="s">
        <v>160</v>
      </c>
      <c r="C103" s="26">
        <v>610</v>
      </c>
      <c r="D103" s="24">
        <v>37.9</v>
      </c>
    </row>
    <row r="104" spans="1:5" ht="45" customHeight="1">
      <c r="A104" s="107" t="s">
        <v>169</v>
      </c>
      <c r="B104" s="92" t="s">
        <v>94</v>
      </c>
      <c r="C104" s="93"/>
      <c r="D104" s="94">
        <f>D105+D108+D111+D114</f>
        <v>29989</v>
      </c>
    </row>
    <row r="105" spans="1:5" ht="27" customHeight="1">
      <c r="A105" s="36" t="s">
        <v>3</v>
      </c>
      <c r="B105" s="53" t="s">
        <v>95</v>
      </c>
      <c r="C105" s="38"/>
      <c r="D105" s="39">
        <f>D106</f>
        <v>24230</v>
      </c>
    </row>
    <row r="106" spans="1:5" ht="48" customHeight="1">
      <c r="A106" s="123" t="s">
        <v>89</v>
      </c>
      <c r="B106" s="52" t="s">
        <v>95</v>
      </c>
      <c r="C106" s="22">
        <v>600</v>
      </c>
      <c r="D106" s="23">
        <f>D107</f>
        <v>24230</v>
      </c>
    </row>
    <row r="107" spans="1:5" s="1" customFormat="1" ht="15.75">
      <c r="A107" s="21" t="s">
        <v>25</v>
      </c>
      <c r="B107" s="52" t="s">
        <v>95</v>
      </c>
      <c r="C107" s="22">
        <v>610</v>
      </c>
      <c r="D107" s="73">
        <v>24230</v>
      </c>
      <c r="E107" s="5"/>
    </row>
    <row r="108" spans="1:5" s="1" customFormat="1" ht="101.25" customHeight="1">
      <c r="A108" s="18" t="s">
        <v>41</v>
      </c>
      <c r="B108" s="53" t="s">
        <v>140</v>
      </c>
      <c r="C108" s="43"/>
      <c r="D108" s="40">
        <f>D109</f>
        <v>3370.5</v>
      </c>
      <c r="E108" s="5"/>
    </row>
    <row r="109" spans="1:5" s="1" customFormat="1" ht="39.75" customHeight="1">
      <c r="A109" s="123" t="s">
        <v>89</v>
      </c>
      <c r="B109" s="76" t="s">
        <v>140</v>
      </c>
      <c r="C109" s="26">
        <v>600</v>
      </c>
      <c r="D109" s="24">
        <f>D110</f>
        <v>3370.5</v>
      </c>
      <c r="E109" s="5"/>
    </row>
    <row r="110" spans="1:5" s="1" customFormat="1" ht="19.5" customHeight="1">
      <c r="A110" s="21" t="s">
        <v>25</v>
      </c>
      <c r="B110" s="76" t="s">
        <v>140</v>
      </c>
      <c r="C110" s="26">
        <v>610</v>
      </c>
      <c r="D110" s="24">
        <v>3370.5</v>
      </c>
      <c r="E110" s="5"/>
    </row>
    <row r="111" spans="1:5" s="1" customFormat="1" ht="27.75" customHeight="1">
      <c r="A111" s="58" t="s">
        <v>96</v>
      </c>
      <c r="B111" s="53" t="s">
        <v>227</v>
      </c>
      <c r="C111" s="38"/>
      <c r="D111" s="20">
        <f>D112</f>
        <v>389.3</v>
      </c>
      <c r="E111" s="5"/>
    </row>
    <row r="112" spans="1:5" s="1" customFormat="1" ht="27.75" customHeight="1">
      <c r="A112" s="123" t="s">
        <v>89</v>
      </c>
      <c r="B112" s="52" t="s">
        <v>227</v>
      </c>
      <c r="C112" s="22">
        <v>600</v>
      </c>
      <c r="D112" s="23">
        <f>D113</f>
        <v>389.3</v>
      </c>
      <c r="E112" s="5"/>
    </row>
    <row r="113" spans="1:5" s="1" customFormat="1" ht="15.75">
      <c r="A113" s="21" t="s">
        <v>25</v>
      </c>
      <c r="B113" s="52" t="s">
        <v>227</v>
      </c>
      <c r="C113" s="22">
        <v>610</v>
      </c>
      <c r="D113" s="73">
        <v>389.3</v>
      </c>
      <c r="E113" s="5"/>
    </row>
    <row r="114" spans="1:5" s="1" customFormat="1" ht="60">
      <c r="A114" s="131" t="s">
        <v>209</v>
      </c>
      <c r="B114" s="53" t="s">
        <v>143</v>
      </c>
      <c r="C114" s="38"/>
      <c r="D114" s="39">
        <f>D115</f>
        <v>1999.2</v>
      </c>
      <c r="E114" s="5"/>
    </row>
    <row r="115" spans="1:5" ht="28.5">
      <c r="A115" s="123" t="s">
        <v>89</v>
      </c>
      <c r="B115" s="52" t="s">
        <v>143</v>
      </c>
      <c r="C115" s="22">
        <v>600</v>
      </c>
      <c r="D115" s="23">
        <f>D116</f>
        <v>1999.2</v>
      </c>
    </row>
    <row r="116" spans="1:5" ht="21.75" customHeight="1">
      <c r="A116" s="21" t="s">
        <v>25</v>
      </c>
      <c r="B116" s="52" t="s">
        <v>143</v>
      </c>
      <c r="C116" s="22">
        <v>610</v>
      </c>
      <c r="D116" s="73">
        <v>1999.2</v>
      </c>
    </row>
    <row r="117" spans="1:5" ht="53.25" customHeight="1">
      <c r="A117" s="107" t="s">
        <v>170</v>
      </c>
      <c r="B117" s="92" t="s">
        <v>97</v>
      </c>
      <c r="C117" s="93"/>
      <c r="D117" s="94">
        <f>D118+D121</f>
        <v>10888.7</v>
      </c>
    </row>
    <row r="118" spans="1:5" ht="23.25" customHeight="1">
      <c r="A118" s="36" t="s">
        <v>1</v>
      </c>
      <c r="B118" s="53" t="s">
        <v>191</v>
      </c>
      <c r="C118" s="38"/>
      <c r="D118" s="39">
        <f>D119</f>
        <v>3276.7</v>
      </c>
    </row>
    <row r="119" spans="1:5" ht="58.5" customHeight="1">
      <c r="A119" s="72" t="s">
        <v>62</v>
      </c>
      <c r="B119" s="52" t="s">
        <v>191</v>
      </c>
      <c r="C119" s="27">
        <v>100</v>
      </c>
      <c r="D119" s="23">
        <f>D120</f>
        <v>3276.7</v>
      </c>
    </row>
    <row r="120" spans="1:5" ht="30.75" customHeight="1">
      <c r="A120" s="72" t="s">
        <v>63</v>
      </c>
      <c r="B120" s="52" t="s">
        <v>191</v>
      </c>
      <c r="C120" s="26">
        <v>120</v>
      </c>
      <c r="D120" s="73">
        <f>3554.2-277.5</f>
        <v>3276.7</v>
      </c>
    </row>
    <row r="121" spans="1:5" ht="40.5" customHeight="1">
      <c r="A121" s="36" t="s">
        <v>171</v>
      </c>
      <c r="B121" s="53" t="s">
        <v>98</v>
      </c>
      <c r="C121" s="38"/>
      <c r="D121" s="39">
        <f>D122+D124+D126</f>
        <v>7612</v>
      </c>
    </row>
    <row r="122" spans="1:5" ht="60.75" customHeight="1">
      <c r="A122" s="72" t="s">
        <v>62</v>
      </c>
      <c r="B122" s="52" t="s">
        <v>98</v>
      </c>
      <c r="C122" s="27">
        <v>100</v>
      </c>
      <c r="D122" s="23">
        <f>D123</f>
        <v>6774.2</v>
      </c>
    </row>
    <row r="123" spans="1:5" s="57" customFormat="1" ht="33" customHeight="1">
      <c r="A123" s="77" t="s">
        <v>72</v>
      </c>
      <c r="B123" s="52" t="s">
        <v>98</v>
      </c>
      <c r="C123" s="26">
        <v>110</v>
      </c>
      <c r="D123" s="73">
        <v>6774.2</v>
      </c>
      <c r="E123" s="56"/>
    </row>
    <row r="124" spans="1:5" ht="36.75" customHeight="1">
      <c r="A124" s="72" t="s">
        <v>64</v>
      </c>
      <c r="B124" s="52" t="s">
        <v>98</v>
      </c>
      <c r="C124" s="26">
        <v>200</v>
      </c>
      <c r="D124" s="23">
        <f>D125</f>
        <v>825.6</v>
      </c>
    </row>
    <row r="125" spans="1:5" ht="36" customHeight="1">
      <c r="A125" s="72" t="s">
        <v>65</v>
      </c>
      <c r="B125" s="52" t="s">
        <v>98</v>
      </c>
      <c r="C125" s="26">
        <v>240</v>
      </c>
      <c r="D125" s="23">
        <v>825.6</v>
      </c>
    </row>
    <row r="126" spans="1:5" ht="27.75" customHeight="1">
      <c r="A126" s="72" t="s">
        <v>20</v>
      </c>
      <c r="B126" s="52" t="s">
        <v>98</v>
      </c>
      <c r="C126" s="22">
        <v>800</v>
      </c>
      <c r="D126" s="23">
        <f>D127</f>
        <v>12.2</v>
      </c>
    </row>
    <row r="127" spans="1:5" ht="20.25" customHeight="1">
      <c r="A127" s="72" t="s">
        <v>17</v>
      </c>
      <c r="B127" s="52" t="s">
        <v>98</v>
      </c>
      <c r="C127" s="26">
        <v>850</v>
      </c>
      <c r="D127" s="23">
        <v>12.2</v>
      </c>
    </row>
    <row r="128" spans="1:5" ht="56.25" customHeight="1">
      <c r="A128" s="119" t="s">
        <v>127</v>
      </c>
      <c r="B128" s="97" t="s">
        <v>128</v>
      </c>
      <c r="C128" s="98"/>
      <c r="D128" s="101">
        <f>D129+D132+D138+D144+D149+D141+D135+D150</f>
        <v>22033.7</v>
      </c>
    </row>
    <row r="129" spans="1:4" ht="38.25" customHeight="1">
      <c r="A129" s="36" t="s">
        <v>130</v>
      </c>
      <c r="B129" s="53" t="s">
        <v>129</v>
      </c>
      <c r="C129" s="38"/>
      <c r="D129" s="41">
        <f>D130</f>
        <v>14302.9</v>
      </c>
    </row>
    <row r="130" spans="1:4" ht="28.5" customHeight="1">
      <c r="A130" s="123" t="s">
        <v>89</v>
      </c>
      <c r="B130" s="76" t="s">
        <v>129</v>
      </c>
      <c r="C130" s="22">
        <v>600</v>
      </c>
      <c r="D130" s="23">
        <f>D131</f>
        <v>14302.9</v>
      </c>
    </row>
    <row r="131" spans="1:4" ht="39.75" customHeight="1">
      <c r="A131" s="21" t="s">
        <v>25</v>
      </c>
      <c r="B131" s="76" t="s">
        <v>129</v>
      </c>
      <c r="C131" s="22">
        <v>610</v>
      </c>
      <c r="D131" s="73">
        <v>14302.9</v>
      </c>
    </row>
    <row r="132" spans="1:4" ht="27.75" customHeight="1">
      <c r="A132" s="36" t="s">
        <v>131</v>
      </c>
      <c r="B132" s="53" t="s">
        <v>132</v>
      </c>
      <c r="C132" s="38"/>
      <c r="D132" s="41">
        <f>D133</f>
        <v>1101</v>
      </c>
    </row>
    <row r="133" spans="1:4" ht="44.25" customHeight="1">
      <c r="A133" s="123" t="s">
        <v>89</v>
      </c>
      <c r="B133" s="76" t="s">
        <v>132</v>
      </c>
      <c r="C133" s="22">
        <v>600</v>
      </c>
      <c r="D133" s="23">
        <f>D134</f>
        <v>1101</v>
      </c>
    </row>
    <row r="134" spans="1:4" ht="26.25" customHeight="1">
      <c r="A134" s="21" t="s">
        <v>25</v>
      </c>
      <c r="B134" s="76" t="s">
        <v>132</v>
      </c>
      <c r="C134" s="22">
        <v>610</v>
      </c>
      <c r="D134" s="73">
        <v>1101</v>
      </c>
    </row>
    <row r="135" spans="1:4" ht="89.25" customHeight="1">
      <c r="A135" s="36" t="s">
        <v>218</v>
      </c>
      <c r="B135" s="144" t="s">
        <v>219</v>
      </c>
      <c r="C135" s="149"/>
      <c r="D135" s="73">
        <f>D136</f>
        <v>3200</v>
      </c>
    </row>
    <row r="136" spans="1:4" ht="26.25" customHeight="1">
      <c r="A136" s="139" t="s">
        <v>89</v>
      </c>
      <c r="B136" s="151" t="s">
        <v>219</v>
      </c>
      <c r="C136" s="152">
        <v>600</v>
      </c>
      <c r="D136" s="73">
        <f>D137</f>
        <v>3200</v>
      </c>
    </row>
    <row r="137" spans="1:4" ht="26.25" customHeight="1">
      <c r="A137" s="140" t="s">
        <v>25</v>
      </c>
      <c r="B137" s="151" t="s">
        <v>219</v>
      </c>
      <c r="C137" s="152">
        <v>610</v>
      </c>
      <c r="D137" s="73">
        <v>3200</v>
      </c>
    </row>
    <row r="138" spans="1:4" ht="77.25" customHeight="1">
      <c r="A138" s="36" t="s">
        <v>233</v>
      </c>
      <c r="B138" s="144" t="s">
        <v>215</v>
      </c>
      <c r="C138" s="149"/>
      <c r="D138" s="162">
        <f>D139</f>
        <v>2.1</v>
      </c>
    </row>
    <row r="139" spans="1:4" ht="26.25" customHeight="1">
      <c r="A139" s="139" t="s">
        <v>89</v>
      </c>
      <c r="B139" s="151" t="s">
        <v>215</v>
      </c>
      <c r="C139" s="152">
        <v>600</v>
      </c>
      <c r="D139" s="153">
        <f>D140</f>
        <v>2.1</v>
      </c>
    </row>
    <row r="140" spans="1:4" ht="26.25" customHeight="1">
      <c r="A140" s="140" t="s">
        <v>25</v>
      </c>
      <c r="B140" s="151" t="s">
        <v>215</v>
      </c>
      <c r="C140" s="152">
        <v>610</v>
      </c>
      <c r="D140" s="153">
        <v>2.1</v>
      </c>
    </row>
    <row r="141" spans="1:4" ht="78" customHeight="1">
      <c r="A141" s="36" t="s">
        <v>232</v>
      </c>
      <c r="B141" s="144" t="s">
        <v>228</v>
      </c>
      <c r="C141" s="149"/>
      <c r="D141" s="162">
        <f>D142</f>
        <v>1929</v>
      </c>
    </row>
    <row r="142" spans="1:4" ht="26.25" customHeight="1">
      <c r="A142" s="139" t="s">
        <v>89</v>
      </c>
      <c r="B142" s="151" t="s">
        <v>228</v>
      </c>
      <c r="C142" s="152">
        <v>600</v>
      </c>
      <c r="D142" s="153">
        <f>D143</f>
        <v>1929</v>
      </c>
    </row>
    <row r="143" spans="1:4" ht="26.25" customHeight="1">
      <c r="A143" s="140" t="s">
        <v>25</v>
      </c>
      <c r="B143" s="151" t="s">
        <v>228</v>
      </c>
      <c r="C143" s="152">
        <v>610</v>
      </c>
      <c r="D143" s="153">
        <v>1929</v>
      </c>
    </row>
    <row r="144" spans="1:4" ht="47.25" customHeight="1">
      <c r="A144" s="36" t="s">
        <v>220</v>
      </c>
      <c r="B144" s="144" t="s">
        <v>216</v>
      </c>
      <c r="C144" s="149"/>
      <c r="D144" s="150">
        <f>D145</f>
        <v>64</v>
      </c>
    </row>
    <row r="145" spans="1:5" s="161" customFormat="1" ht="25.5" customHeight="1">
      <c r="A145" s="139" t="s">
        <v>89</v>
      </c>
      <c r="B145" s="151" t="s">
        <v>216</v>
      </c>
      <c r="C145" s="152">
        <v>600</v>
      </c>
      <c r="D145" s="153">
        <f>D146</f>
        <v>64</v>
      </c>
      <c r="E145" s="160"/>
    </row>
    <row r="146" spans="1:5" s="161" customFormat="1" ht="25.5" customHeight="1">
      <c r="A146" s="140" t="s">
        <v>25</v>
      </c>
      <c r="B146" s="151" t="s">
        <v>216</v>
      </c>
      <c r="C146" s="152">
        <v>610</v>
      </c>
      <c r="D146" s="153">
        <v>64</v>
      </c>
      <c r="E146" s="160"/>
    </row>
    <row r="147" spans="1:5" ht="93.75" customHeight="1">
      <c r="A147" s="36" t="s">
        <v>231</v>
      </c>
      <c r="B147" s="144" t="s">
        <v>217</v>
      </c>
      <c r="C147" s="149"/>
      <c r="D147" s="150">
        <f>D148</f>
        <v>214.8</v>
      </c>
    </row>
    <row r="148" spans="1:5" ht="26.25" customHeight="1">
      <c r="A148" s="139" t="s">
        <v>89</v>
      </c>
      <c r="B148" s="151" t="s">
        <v>217</v>
      </c>
      <c r="C148" s="152">
        <v>600</v>
      </c>
      <c r="D148" s="153">
        <f>D149</f>
        <v>214.8</v>
      </c>
    </row>
    <row r="149" spans="1:5" ht="25.5" customHeight="1">
      <c r="A149" s="140" t="s">
        <v>25</v>
      </c>
      <c r="B149" s="151" t="s">
        <v>217</v>
      </c>
      <c r="C149" s="152">
        <v>610</v>
      </c>
      <c r="D149" s="153">
        <v>214.8</v>
      </c>
    </row>
    <row r="150" spans="1:5" ht="61.5" customHeight="1">
      <c r="A150" s="36" t="s">
        <v>221</v>
      </c>
      <c r="B150" s="144" t="s">
        <v>210</v>
      </c>
      <c r="C150" s="149"/>
      <c r="D150" s="150">
        <f>D153+D151</f>
        <v>1219.9000000000001</v>
      </c>
    </row>
    <row r="151" spans="1:5" ht="24.75" customHeight="1">
      <c r="A151" s="21" t="s">
        <v>8</v>
      </c>
      <c r="B151" s="151" t="s">
        <v>210</v>
      </c>
      <c r="C151" s="164">
        <v>500</v>
      </c>
      <c r="D151" s="153">
        <f>D152</f>
        <v>980</v>
      </c>
    </row>
    <row r="152" spans="1:5" ht="22.5" customHeight="1">
      <c r="A152" s="163" t="s">
        <v>212</v>
      </c>
      <c r="B152" s="151" t="s">
        <v>210</v>
      </c>
      <c r="C152" s="164">
        <v>520</v>
      </c>
      <c r="D152" s="153">
        <v>980</v>
      </c>
    </row>
    <row r="153" spans="1:5" ht="26.25" customHeight="1">
      <c r="A153" s="139" t="s">
        <v>89</v>
      </c>
      <c r="B153" s="151" t="s">
        <v>210</v>
      </c>
      <c r="C153" s="152">
        <v>600</v>
      </c>
      <c r="D153" s="153">
        <f>D154</f>
        <v>239.9</v>
      </c>
    </row>
    <row r="154" spans="1:5" ht="21.75" customHeight="1">
      <c r="A154" s="140" t="s">
        <v>25</v>
      </c>
      <c r="B154" s="151" t="s">
        <v>210</v>
      </c>
      <c r="C154" s="152">
        <v>610</v>
      </c>
      <c r="D154" s="153">
        <v>239.9</v>
      </c>
    </row>
    <row r="155" spans="1:5" ht="88.5" customHeight="1">
      <c r="A155" s="159" t="s">
        <v>214</v>
      </c>
      <c r="B155" s="155" t="s">
        <v>68</v>
      </c>
      <c r="C155" s="157"/>
      <c r="D155" s="158">
        <f>D156+D161+D173+D178</f>
        <v>45728.7</v>
      </c>
    </row>
    <row r="156" spans="1:5" ht="41.25" customHeight="1">
      <c r="A156" s="156" t="s">
        <v>109</v>
      </c>
      <c r="B156" s="92" t="s">
        <v>111</v>
      </c>
      <c r="C156" s="93"/>
      <c r="D156" s="94">
        <f>D157</f>
        <v>804</v>
      </c>
    </row>
    <row r="157" spans="1:5" ht="42" customHeight="1">
      <c r="A157" s="59" t="s">
        <v>110</v>
      </c>
      <c r="B157" s="53" t="s">
        <v>115</v>
      </c>
      <c r="C157" s="38"/>
      <c r="D157" s="39">
        <f>D158</f>
        <v>804</v>
      </c>
    </row>
    <row r="158" spans="1:5" ht="30.75" customHeight="1">
      <c r="A158" s="36" t="s">
        <v>4</v>
      </c>
      <c r="B158" s="53" t="s">
        <v>116</v>
      </c>
      <c r="C158" s="38"/>
      <c r="D158" s="39">
        <f>D159</f>
        <v>804</v>
      </c>
    </row>
    <row r="159" spans="1:5" ht="30.75" customHeight="1">
      <c r="A159" s="21" t="s">
        <v>107</v>
      </c>
      <c r="B159" s="51" t="s">
        <v>116</v>
      </c>
      <c r="C159" s="22">
        <v>700</v>
      </c>
      <c r="D159" s="23">
        <f>D160</f>
        <v>804</v>
      </c>
    </row>
    <row r="160" spans="1:5" ht="21" customHeight="1">
      <c r="A160" s="25" t="s">
        <v>23</v>
      </c>
      <c r="B160" s="51" t="s">
        <v>116</v>
      </c>
      <c r="C160" s="26">
        <v>730</v>
      </c>
      <c r="D160" s="24">
        <v>804</v>
      </c>
    </row>
    <row r="161" spans="1:4" ht="70.5" customHeight="1">
      <c r="A161" s="107" t="s">
        <v>112</v>
      </c>
      <c r="B161" s="108" t="s">
        <v>117</v>
      </c>
      <c r="C161" s="109"/>
      <c r="D161" s="110">
        <f>D162+D169</f>
        <v>24149</v>
      </c>
    </row>
    <row r="162" spans="1:4" ht="34.5" customHeight="1">
      <c r="A162" s="59" t="s">
        <v>113</v>
      </c>
      <c r="B162" s="50" t="s">
        <v>118</v>
      </c>
      <c r="C162" s="19"/>
      <c r="D162" s="20">
        <f>D163+D166</f>
        <v>22149</v>
      </c>
    </row>
    <row r="163" spans="1:4" ht="28.5">
      <c r="A163" s="21" t="s">
        <v>10</v>
      </c>
      <c r="B163" s="51" t="s">
        <v>192</v>
      </c>
      <c r="C163" s="22"/>
      <c r="D163" s="23">
        <f>D164</f>
        <v>16851</v>
      </c>
    </row>
    <row r="164" spans="1:4" ht="14.25">
      <c r="A164" s="124" t="s">
        <v>8</v>
      </c>
      <c r="B164" s="51" t="s">
        <v>192</v>
      </c>
      <c r="C164" s="22">
        <v>500</v>
      </c>
      <c r="D164" s="23">
        <f>D165</f>
        <v>16851</v>
      </c>
    </row>
    <row r="165" spans="1:4" ht="14.25">
      <c r="A165" s="21" t="s">
        <v>114</v>
      </c>
      <c r="B165" s="51" t="s">
        <v>192</v>
      </c>
      <c r="C165" s="26">
        <v>510</v>
      </c>
      <c r="D165" s="24">
        <v>16851</v>
      </c>
    </row>
    <row r="166" spans="1:4" ht="90">
      <c r="A166" s="36" t="s">
        <v>35</v>
      </c>
      <c r="B166" s="53" t="s">
        <v>145</v>
      </c>
      <c r="C166" s="38"/>
      <c r="D166" s="39">
        <f>D167</f>
        <v>5298</v>
      </c>
    </row>
    <row r="167" spans="1:4" ht="14.25">
      <c r="A167" s="124" t="s">
        <v>8</v>
      </c>
      <c r="B167" s="51" t="s">
        <v>145</v>
      </c>
      <c r="C167" s="22">
        <v>500</v>
      </c>
      <c r="D167" s="23">
        <f>D168</f>
        <v>5298</v>
      </c>
    </row>
    <row r="168" spans="1:4" ht="14.25">
      <c r="A168" s="21" t="s">
        <v>114</v>
      </c>
      <c r="B168" s="51" t="s">
        <v>145</v>
      </c>
      <c r="C168" s="26">
        <v>510</v>
      </c>
      <c r="D168" s="23">
        <v>5298</v>
      </c>
    </row>
    <row r="169" spans="1:4" ht="30">
      <c r="A169" s="59" t="s">
        <v>119</v>
      </c>
      <c r="B169" s="50" t="s">
        <v>120</v>
      </c>
      <c r="C169" s="19"/>
      <c r="D169" s="20">
        <f>D170</f>
        <v>2000</v>
      </c>
    </row>
    <row r="170" spans="1:4" ht="14.25">
      <c r="A170" s="21" t="s">
        <v>24</v>
      </c>
      <c r="B170" s="52" t="s">
        <v>193</v>
      </c>
      <c r="C170" s="22"/>
      <c r="D170" s="23">
        <f>D171</f>
        <v>2000</v>
      </c>
    </row>
    <row r="171" spans="1:4" ht="14.25">
      <c r="A171" s="124" t="s">
        <v>8</v>
      </c>
      <c r="B171" s="52" t="s">
        <v>193</v>
      </c>
      <c r="C171" s="26">
        <v>500</v>
      </c>
      <c r="D171" s="23">
        <f>D172</f>
        <v>2000</v>
      </c>
    </row>
    <row r="172" spans="1:4" ht="14.25">
      <c r="A172" s="21" t="s">
        <v>114</v>
      </c>
      <c r="B172" s="52" t="s">
        <v>193</v>
      </c>
      <c r="C172" s="26">
        <v>510</v>
      </c>
      <c r="D172" s="23">
        <v>2000</v>
      </c>
    </row>
    <row r="173" spans="1:4" ht="54" customHeight="1">
      <c r="A173" s="107" t="s">
        <v>121</v>
      </c>
      <c r="B173" s="111" t="s">
        <v>122</v>
      </c>
      <c r="C173" s="112"/>
      <c r="D173" s="94">
        <f>D174</f>
        <v>2563.6999999999998</v>
      </c>
    </row>
    <row r="174" spans="1:4" ht="51.75" customHeight="1">
      <c r="A174" s="59" t="s">
        <v>123</v>
      </c>
      <c r="B174" s="62" t="s">
        <v>124</v>
      </c>
      <c r="C174" s="22"/>
      <c r="D174" s="39">
        <f>D175</f>
        <v>2563.6999999999998</v>
      </c>
    </row>
    <row r="175" spans="1:4" ht="49.5" customHeight="1">
      <c r="A175" s="32" t="s">
        <v>12</v>
      </c>
      <c r="B175" s="63" t="s">
        <v>194</v>
      </c>
      <c r="C175" s="38"/>
      <c r="D175" s="40">
        <f>D176</f>
        <v>2563.6999999999998</v>
      </c>
    </row>
    <row r="176" spans="1:4" ht="22.5" customHeight="1">
      <c r="A176" s="21" t="s">
        <v>8</v>
      </c>
      <c r="B176" s="63" t="s">
        <v>194</v>
      </c>
      <c r="C176" s="26">
        <v>500</v>
      </c>
      <c r="D176" s="24">
        <f>D177</f>
        <v>2563.6999999999998</v>
      </c>
    </row>
    <row r="177" spans="1:5" ht="21.75" customHeight="1">
      <c r="A177" s="25" t="s">
        <v>11</v>
      </c>
      <c r="B177" s="63" t="s">
        <v>194</v>
      </c>
      <c r="C177" s="22">
        <v>540</v>
      </c>
      <c r="D177" s="24">
        <v>2563.6999999999998</v>
      </c>
    </row>
    <row r="178" spans="1:5" ht="24" customHeight="1">
      <c r="A178" s="113" t="s">
        <v>108</v>
      </c>
      <c r="B178" s="108" t="s">
        <v>70</v>
      </c>
      <c r="C178" s="109"/>
      <c r="D178" s="110">
        <f>D179+D193</f>
        <v>18212</v>
      </c>
    </row>
    <row r="179" spans="1:5" ht="46.5" customHeight="1">
      <c r="A179" s="18" t="s">
        <v>69</v>
      </c>
      <c r="B179" s="53" t="s">
        <v>71</v>
      </c>
      <c r="C179" s="19"/>
      <c r="D179" s="20">
        <f>D180+D187+D190</f>
        <v>7977.6000000000013</v>
      </c>
    </row>
    <row r="180" spans="1:5" ht="27" customHeight="1">
      <c r="A180" s="36" t="s">
        <v>1</v>
      </c>
      <c r="B180" s="53" t="s">
        <v>195</v>
      </c>
      <c r="C180" s="38"/>
      <c r="D180" s="39">
        <f>D181+D183+D185</f>
        <v>7748.8000000000011</v>
      </c>
    </row>
    <row r="181" spans="1:5" ht="60" customHeight="1">
      <c r="A181" s="72" t="s">
        <v>62</v>
      </c>
      <c r="B181" s="52" t="s">
        <v>195</v>
      </c>
      <c r="C181" s="27">
        <v>100</v>
      </c>
      <c r="D181" s="23">
        <f>D182</f>
        <v>7745.6</v>
      </c>
    </row>
    <row r="182" spans="1:5" ht="26.25" customHeight="1">
      <c r="A182" s="72" t="s">
        <v>63</v>
      </c>
      <c r="B182" s="52" t="s">
        <v>195</v>
      </c>
      <c r="C182" s="26">
        <v>120</v>
      </c>
      <c r="D182" s="73">
        <v>7745.6</v>
      </c>
    </row>
    <row r="183" spans="1:5" ht="26.25" customHeight="1">
      <c r="A183" s="132" t="s">
        <v>64</v>
      </c>
      <c r="B183" s="133" t="s">
        <v>195</v>
      </c>
      <c r="C183" s="134">
        <v>200</v>
      </c>
      <c r="D183" s="136">
        <f>D184</f>
        <v>2.6</v>
      </c>
      <c r="E183" s="135"/>
    </row>
    <row r="184" spans="1:5" ht="26.25" customHeight="1">
      <c r="A184" s="132" t="s">
        <v>65</v>
      </c>
      <c r="B184" s="133" t="s">
        <v>195</v>
      </c>
      <c r="C184" s="134">
        <v>240</v>
      </c>
      <c r="D184" s="136">
        <v>2.6</v>
      </c>
      <c r="E184" s="135"/>
    </row>
    <row r="185" spans="1:5" ht="26.25" customHeight="1">
      <c r="A185" s="132" t="s">
        <v>20</v>
      </c>
      <c r="B185" s="133" t="s">
        <v>195</v>
      </c>
      <c r="C185" s="134">
        <v>800</v>
      </c>
      <c r="D185" s="136">
        <f>D186</f>
        <v>0.6</v>
      </c>
      <c r="E185" s="135"/>
    </row>
    <row r="186" spans="1:5" ht="26.25" customHeight="1">
      <c r="A186" s="132" t="s">
        <v>17</v>
      </c>
      <c r="B186" s="133" t="s">
        <v>195</v>
      </c>
      <c r="C186" s="134">
        <v>850</v>
      </c>
      <c r="D186" s="136">
        <v>0.6</v>
      </c>
      <c r="E186" s="135"/>
    </row>
    <row r="187" spans="1:5" ht="60">
      <c r="A187" s="18" t="s">
        <v>52</v>
      </c>
      <c r="B187" s="84" t="s">
        <v>137</v>
      </c>
      <c r="C187" s="34"/>
      <c r="D187" s="20">
        <f>D188</f>
        <v>228.2</v>
      </c>
    </row>
    <row r="188" spans="1:5" ht="42.75" customHeight="1">
      <c r="A188" s="72" t="s">
        <v>64</v>
      </c>
      <c r="B188" s="80" t="s">
        <v>137</v>
      </c>
      <c r="C188" s="26">
        <v>200</v>
      </c>
      <c r="D188" s="24">
        <f>D189</f>
        <v>228.2</v>
      </c>
    </row>
    <row r="189" spans="1:5" ht="31.5" customHeight="1">
      <c r="A189" s="72" t="s">
        <v>65</v>
      </c>
      <c r="B189" s="80" t="s">
        <v>137</v>
      </c>
      <c r="C189" s="26">
        <v>240</v>
      </c>
      <c r="D189" s="24">
        <v>228.2</v>
      </c>
    </row>
    <row r="190" spans="1:5" ht="45">
      <c r="A190" s="18" t="s">
        <v>19</v>
      </c>
      <c r="B190" s="80" t="s">
        <v>138</v>
      </c>
      <c r="C190" s="26"/>
      <c r="D190" s="24">
        <f>D191</f>
        <v>0.6</v>
      </c>
    </row>
    <row r="191" spans="1:5" ht="33.75" customHeight="1">
      <c r="A191" s="72" t="s">
        <v>64</v>
      </c>
      <c r="B191" s="80" t="s">
        <v>138</v>
      </c>
      <c r="C191" s="26">
        <v>200</v>
      </c>
      <c r="D191" s="24">
        <f>D192</f>
        <v>0.6</v>
      </c>
    </row>
    <row r="192" spans="1:5" ht="30.75" customHeight="1">
      <c r="A192" s="72" t="s">
        <v>65</v>
      </c>
      <c r="B192" s="80" t="s">
        <v>138</v>
      </c>
      <c r="C192" s="26">
        <v>240</v>
      </c>
      <c r="D192" s="73">
        <v>0.6</v>
      </c>
    </row>
    <row r="193" spans="1:4" ht="52.5" customHeight="1">
      <c r="A193" s="126" t="s">
        <v>180</v>
      </c>
      <c r="B193" s="53" t="s">
        <v>181</v>
      </c>
      <c r="C193" s="38"/>
      <c r="D193" s="41">
        <f>D194</f>
        <v>10234.4</v>
      </c>
    </row>
    <row r="194" spans="1:4" ht="37.5" customHeight="1" thickBot="1">
      <c r="A194" s="36" t="s">
        <v>171</v>
      </c>
      <c r="B194" s="53" t="s">
        <v>182</v>
      </c>
      <c r="C194" s="38"/>
      <c r="D194" s="41">
        <f>D195+D197+D199</f>
        <v>10234.4</v>
      </c>
    </row>
    <row r="195" spans="1:4" ht="51.75" customHeight="1" thickBot="1">
      <c r="A195" s="127" t="s">
        <v>62</v>
      </c>
      <c r="B195" s="52" t="s">
        <v>182</v>
      </c>
      <c r="C195" s="26">
        <v>100</v>
      </c>
      <c r="D195" s="61">
        <f>D196</f>
        <v>5848</v>
      </c>
    </row>
    <row r="196" spans="1:4" ht="30.75" customHeight="1" thickBot="1">
      <c r="A196" s="77" t="s">
        <v>72</v>
      </c>
      <c r="B196" s="52" t="s">
        <v>182</v>
      </c>
      <c r="C196" s="26">
        <v>110</v>
      </c>
      <c r="D196" s="61">
        <v>5848</v>
      </c>
    </row>
    <row r="197" spans="1:4" ht="30.75" customHeight="1">
      <c r="A197" s="128" t="s">
        <v>64</v>
      </c>
      <c r="B197" s="52" t="s">
        <v>182</v>
      </c>
      <c r="C197" s="26">
        <v>200</v>
      </c>
      <c r="D197" s="61">
        <f>D198</f>
        <v>4315.3999999999996</v>
      </c>
    </row>
    <row r="198" spans="1:4" ht="30.75" customHeight="1" thickBot="1">
      <c r="A198" s="72" t="s">
        <v>65</v>
      </c>
      <c r="B198" s="52" t="s">
        <v>182</v>
      </c>
      <c r="C198" s="26">
        <v>240</v>
      </c>
      <c r="D198" s="61">
        <v>4315.3999999999996</v>
      </c>
    </row>
    <row r="199" spans="1:4" ht="21.75" customHeight="1" thickBot="1">
      <c r="A199" s="127" t="s">
        <v>20</v>
      </c>
      <c r="B199" s="52" t="s">
        <v>182</v>
      </c>
      <c r="C199" s="26">
        <v>800</v>
      </c>
      <c r="D199" s="61">
        <f>D200</f>
        <v>71</v>
      </c>
    </row>
    <row r="200" spans="1:4" ht="18" customHeight="1">
      <c r="A200" s="129" t="s">
        <v>17</v>
      </c>
      <c r="B200" s="52" t="s">
        <v>182</v>
      </c>
      <c r="C200" s="26">
        <v>850</v>
      </c>
      <c r="D200" s="61">
        <v>71</v>
      </c>
    </row>
    <row r="201" spans="1:4" ht="126.75" customHeight="1">
      <c r="A201" s="122" t="s">
        <v>176</v>
      </c>
      <c r="B201" s="97" t="s">
        <v>82</v>
      </c>
      <c r="C201" s="98"/>
      <c r="D201" s="99">
        <f>D202+D207</f>
        <v>1458.1</v>
      </c>
    </row>
    <row r="202" spans="1:4" ht="48.75" customHeight="1">
      <c r="A202" s="36" t="s">
        <v>14</v>
      </c>
      <c r="B202" s="53" t="s">
        <v>162</v>
      </c>
      <c r="C202" s="38"/>
      <c r="D202" s="39">
        <f>D203+D205</f>
        <v>1358.1</v>
      </c>
    </row>
    <row r="203" spans="1:4" ht="57.75" customHeight="1">
      <c r="A203" s="72" t="s">
        <v>62</v>
      </c>
      <c r="B203" s="52" t="s">
        <v>162</v>
      </c>
      <c r="C203" s="27">
        <v>100</v>
      </c>
      <c r="D203" s="23">
        <f>D204</f>
        <v>1305.5</v>
      </c>
    </row>
    <row r="204" spans="1:4" ht="33.75" customHeight="1">
      <c r="A204" s="77" t="s">
        <v>72</v>
      </c>
      <c r="B204" s="52" t="s">
        <v>162</v>
      </c>
      <c r="C204" s="26">
        <v>110</v>
      </c>
      <c r="D204" s="73">
        <v>1305.5</v>
      </c>
    </row>
    <row r="205" spans="1:4" ht="24" customHeight="1">
      <c r="A205" s="72" t="s">
        <v>64</v>
      </c>
      <c r="B205" s="52" t="s">
        <v>162</v>
      </c>
      <c r="C205" s="26">
        <v>200</v>
      </c>
      <c r="D205" s="23">
        <f>D206</f>
        <v>52.6</v>
      </c>
    </row>
    <row r="206" spans="1:4" ht="25.5">
      <c r="A206" s="72" t="s">
        <v>65</v>
      </c>
      <c r="B206" s="52" t="s">
        <v>162</v>
      </c>
      <c r="C206" s="26">
        <v>240</v>
      </c>
      <c r="D206" s="23">
        <v>52.6</v>
      </c>
    </row>
    <row r="207" spans="1:4" ht="30">
      <c r="A207" s="60" t="s">
        <v>161</v>
      </c>
      <c r="B207" s="50" t="s">
        <v>196</v>
      </c>
      <c r="C207" s="19"/>
      <c r="D207" s="20">
        <f>D208</f>
        <v>100</v>
      </c>
    </row>
    <row r="208" spans="1:4" ht="14.25">
      <c r="A208" s="21" t="s">
        <v>8</v>
      </c>
      <c r="B208" s="46" t="s">
        <v>196</v>
      </c>
      <c r="C208" s="26">
        <v>500</v>
      </c>
      <c r="D208" s="24">
        <f>D209</f>
        <v>100</v>
      </c>
    </row>
    <row r="209" spans="1:4" ht="21.75" customHeight="1">
      <c r="A209" s="25" t="s">
        <v>11</v>
      </c>
      <c r="B209" s="46" t="s">
        <v>196</v>
      </c>
      <c r="C209" s="22">
        <v>540</v>
      </c>
      <c r="D209" s="24">
        <v>100</v>
      </c>
    </row>
    <row r="210" spans="1:4" ht="49.5">
      <c r="A210" s="125" t="s">
        <v>175</v>
      </c>
      <c r="B210" s="114" t="s">
        <v>104</v>
      </c>
      <c r="C210" s="115"/>
      <c r="D210" s="99">
        <f>D211</f>
        <v>257.39999999999998</v>
      </c>
    </row>
    <row r="211" spans="1:4" ht="24.75" customHeight="1">
      <c r="A211" s="36" t="s">
        <v>105</v>
      </c>
      <c r="B211" s="65" t="s">
        <v>106</v>
      </c>
      <c r="C211" s="37"/>
      <c r="D211" s="64">
        <f>D212</f>
        <v>257.39999999999998</v>
      </c>
    </row>
    <row r="212" spans="1:4" ht="32.25" customHeight="1">
      <c r="A212" s="72" t="s">
        <v>64</v>
      </c>
      <c r="B212" s="55" t="s">
        <v>106</v>
      </c>
      <c r="C212" s="26">
        <v>200</v>
      </c>
      <c r="D212" s="24">
        <f>D213</f>
        <v>257.39999999999998</v>
      </c>
    </row>
    <row r="213" spans="1:4" ht="28.5" customHeight="1">
      <c r="A213" s="72" t="s">
        <v>65</v>
      </c>
      <c r="B213" s="55" t="s">
        <v>106</v>
      </c>
      <c r="C213" s="26">
        <v>240</v>
      </c>
      <c r="D213" s="24">
        <v>257.39999999999998</v>
      </c>
    </row>
    <row r="214" spans="1:4" ht="44.25" customHeight="1">
      <c r="A214" s="120" t="s">
        <v>148</v>
      </c>
      <c r="B214" s="97" t="s">
        <v>149</v>
      </c>
      <c r="C214" s="115"/>
      <c r="D214" s="101">
        <f>D215+D233</f>
        <v>14815.099999999999</v>
      </c>
    </row>
    <row r="215" spans="1:4" ht="45" customHeight="1">
      <c r="A215" s="113" t="s">
        <v>153</v>
      </c>
      <c r="B215" s="108" t="s">
        <v>154</v>
      </c>
      <c r="C215" s="116"/>
      <c r="D215" s="117">
        <f>D216+D219+D222+D225+D230</f>
        <v>11831.4</v>
      </c>
    </row>
    <row r="216" spans="1:4" ht="88.5" customHeight="1">
      <c r="A216" s="58" t="s">
        <v>33</v>
      </c>
      <c r="B216" s="65" t="s">
        <v>163</v>
      </c>
      <c r="C216" s="71"/>
      <c r="D216" s="41">
        <f>D217</f>
        <v>68.2</v>
      </c>
    </row>
    <row r="217" spans="1:4" ht="26.25" customHeight="1">
      <c r="A217" s="28" t="s">
        <v>45</v>
      </c>
      <c r="B217" s="82" t="s">
        <v>163</v>
      </c>
      <c r="C217" s="26">
        <v>300</v>
      </c>
      <c r="D217" s="73">
        <f>D218</f>
        <v>68.2</v>
      </c>
    </row>
    <row r="218" spans="1:4" ht="30.75" customHeight="1">
      <c r="A218" s="28" t="s">
        <v>29</v>
      </c>
      <c r="B218" s="82" t="s">
        <v>163</v>
      </c>
      <c r="C218" s="78">
        <v>310</v>
      </c>
      <c r="D218" s="73">
        <v>68.2</v>
      </c>
    </row>
    <row r="219" spans="1:4" ht="31.5" customHeight="1">
      <c r="A219" s="58" t="s">
        <v>34</v>
      </c>
      <c r="B219" s="65" t="s">
        <v>164</v>
      </c>
      <c r="C219" s="83"/>
      <c r="D219" s="41">
        <f>D220</f>
        <v>327.39999999999998</v>
      </c>
    </row>
    <row r="220" spans="1:4" ht="27.75" customHeight="1">
      <c r="A220" s="28" t="s">
        <v>45</v>
      </c>
      <c r="B220" s="82" t="s">
        <v>164</v>
      </c>
      <c r="C220" s="26">
        <v>300</v>
      </c>
      <c r="D220" s="73">
        <f>D221</f>
        <v>327.39999999999998</v>
      </c>
    </row>
    <row r="221" spans="1:4" ht="24" customHeight="1">
      <c r="A221" s="25" t="s">
        <v>22</v>
      </c>
      <c r="B221" s="82" t="s">
        <v>164</v>
      </c>
      <c r="C221" s="78">
        <v>320</v>
      </c>
      <c r="D221" s="73">
        <v>327.39999999999998</v>
      </c>
    </row>
    <row r="222" spans="1:4" ht="55.5" customHeight="1">
      <c r="A222" s="18" t="s">
        <v>56</v>
      </c>
      <c r="B222" s="65" t="s">
        <v>165</v>
      </c>
      <c r="C222" s="38"/>
      <c r="D222" s="39">
        <f>D223</f>
        <v>1378.1</v>
      </c>
    </row>
    <row r="223" spans="1:4" ht="17.25" customHeight="1">
      <c r="A223" s="28" t="s">
        <v>45</v>
      </c>
      <c r="B223" s="82" t="s">
        <v>165</v>
      </c>
      <c r="C223" s="26">
        <v>300</v>
      </c>
      <c r="D223" s="24">
        <f>D224</f>
        <v>1378.1</v>
      </c>
    </row>
    <row r="224" spans="1:4" ht="14.25">
      <c r="A224" s="28" t="s">
        <v>29</v>
      </c>
      <c r="B224" s="82" t="s">
        <v>165</v>
      </c>
      <c r="C224" s="78">
        <v>310</v>
      </c>
      <c r="D224" s="24">
        <v>1378.1</v>
      </c>
    </row>
    <row r="225" spans="1:4" ht="15">
      <c r="A225" s="18" t="s">
        <v>57</v>
      </c>
      <c r="B225" s="65" t="s">
        <v>166</v>
      </c>
      <c r="C225" s="38"/>
      <c r="D225" s="39">
        <f>D228+D226</f>
        <v>897.1</v>
      </c>
    </row>
    <row r="226" spans="1:4" ht="14.25" hidden="1">
      <c r="A226" s="21" t="s">
        <v>59</v>
      </c>
      <c r="B226" s="82" t="s">
        <v>166</v>
      </c>
      <c r="C226" s="69">
        <v>200</v>
      </c>
      <c r="D226" s="24">
        <f>D227</f>
        <v>0</v>
      </c>
    </row>
    <row r="227" spans="1:4" ht="14.25" hidden="1">
      <c r="A227" s="21" t="s">
        <v>27</v>
      </c>
      <c r="B227" s="82" t="s">
        <v>166</v>
      </c>
      <c r="C227" s="69">
        <v>240</v>
      </c>
      <c r="D227" s="70"/>
    </row>
    <row r="228" spans="1:4" ht="14.25">
      <c r="A228" s="28" t="s">
        <v>45</v>
      </c>
      <c r="B228" s="82" t="s">
        <v>166</v>
      </c>
      <c r="C228" s="26">
        <v>300</v>
      </c>
      <c r="D228" s="24">
        <f>D229</f>
        <v>897.1</v>
      </c>
    </row>
    <row r="229" spans="1:4">
      <c r="A229" s="25" t="s">
        <v>22</v>
      </c>
      <c r="B229" s="82" t="s">
        <v>166</v>
      </c>
      <c r="C229" s="26">
        <v>320</v>
      </c>
      <c r="D229" s="24">
        <v>897.1</v>
      </c>
    </row>
    <row r="230" spans="1:4" ht="56.25" customHeight="1">
      <c r="A230" s="18" t="s">
        <v>58</v>
      </c>
      <c r="B230" s="65" t="s">
        <v>167</v>
      </c>
      <c r="C230" s="38"/>
      <c r="D230" s="39">
        <f>D231</f>
        <v>9160.6</v>
      </c>
    </row>
    <row r="231" spans="1:4" ht="14.25">
      <c r="A231" s="28" t="s">
        <v>45</v>
      </c>
      <c r="B231" s="82" t="s">
        <v>167</v>
      </c>
      <c r="C231" s="26">
        <v>300</v>
      </c>
      <c r="D231" s="24">
        <f>D232</f>
        <v>9160.6</v>
      </c>
    </row>
    <row r="232" spans="1:4" ht="21.75" customHeight="1">
      <c r="A232" s="28" t="s">
        <v>29</v>
      </c>
      <c r="B232" s="82" t="s">
        <v>167</v>
      </c>
      <c r="C232" s="78">
        <v>310</v>
      </c>
      <c r="D232" s="24">
        <v>9160.6</v>
      </c>
    </row>
    <row r="233" spans="1:4" ht="42.75" customHeight="1">
      <c r="A233" s="118" t="s">
        <v>152</v>
      </c>
      <c r="B233" s="92" t="s">
        <v>150</v>
      </c>
      <c r="C233" s="109"/>
      <c r="D233" s="117">
        <f>D234</f>
        <v>2983.7</v>
      </c>
    </row>
    <row r="234" spans="1:4" ht="57.75" customHeight="1">
      <c r="A234" s="18" t="s">
        <v>15</v>
      </c>
      <c r="B234" s="53" t="s">
        <v>151</v>
      </c>
      <c r="C234" s="26"/>
      <c r="D234" s="41">
        <f>D235+D237</f>
        <v>2983.7</v>
      </c>
    </row>
    <row r="235" spans="1:4" ht="63.75" customHeight="1">
      <c r="A235" s="72" t="s">
        <v>62</v>
      </c>
      <c r="B235" s="76" t="s">
        <v>151</v>
      </c>
      <c r="C235" s="26">
        <v>100</v>
      </c>
      <c r="D235" s="61">
        <f>D236</f>
        <v>2768.6</v>
      </c>
    </row>
    <row r="236" spans="1:4" ht="27" customHeight="1">
      <c r="A236" s="77" t="s">
        <v>72</v>
      </c>
      <c r="B236" s="76" t="s">
        <v>151</v>
      </c>
      <c r="C236" s="26">
        <v>110</v>
      </c>
      <c r="D236" s="61">
        <v>2768.6</v>
      </c>
    </row>
    <row r="237" spans="1:4" ht="42.75" customHeight="1">
      <c r="A237" s="72" t="s">
        <v>64</v>
      </c>
      <c r="B237" s="76" t="s">
        <v>151</v>
      </c>
      <c r="C237" s="26">
        <v>200</v>
      </c>
      <c r="D237" s="61">
        <f>D238</f>
        <v>215.1</v>
      </c>
    </row>
    <row r="238" spans="1:4" ht="27.75" customHeight="1">
      <c r="A238" s="72" t="s">
        <v>65</v>
      </c>
      <c r="B238" s="76" t="s">
        <v>151</v>
      </c>
      <c r="C238" s="26">
        <v>240</v>
      </c>
      <c r="D238" s="61">
        <v>215.1</v>
      </c>
    </row>
    <row r="239" spans="1:4" ht="26.25" customHeight="1">
      <c r="A239" s="119" t="s">
        <v>60</v>
      </c>
      <c r="B239" s="97" t="s">
        <v>61</v>
      </c>
      <c r="C239" s="98"/>
      <c r="D239" s="99">
        <f>D240+D246+D253+D258+D261+D266+D273+D276+D282+D285+D288+D291+D294+D243+D279+D297</f>
        <v>21668.799999999999</v>
      </c>
    </row>
    <row r="240" spans="1:4" ht="27.75" customHeight="1">
      <c r="A240" s="36" t="s">
        <v>5</v>
      </c>
      <c r="B240" s="53" t="s">
        <v>197</v>
      </c>
      <c r="C240" s="38"/>
      <c r="D240" s="40">
        <f>D241</f>
        <v>1479</v>
      </c>
    </row>
    <row r="241" spans="1:5" ht="59.25" customHeight="1">
      <c r="A241" s="72" t="s">
        <v>62</v>
      </c>
      <c r="B241" s="51" t="s">
        <v>197</v>
      </c>
      <c r="C241" s="22">
        <v>100</v>
      </c>
      <c r="D241" s="24">
        <f>D242</f>
        <v>1479</v>
      </c>
    </row>
    <row r="242" spans="1:5" ht="30" customHeight="1">
      <c r="A242" s="72" t="s">
        <v>63</v>
      </c>
      <c r="B242" s="51" t="s">
        <v>197</v>
      </c>
      <c r="C242" s="26">
        <v>120</v>
      </c>
      <c r="D242" s="24">
        <v>1479</v>
      </c>
    </row>
    <row r="243" spans="1:5" ht="41.25" customHeight="1">
      <c r="A243" s="36" t="s">
        <v>126</v>
      </c>
      <c r="B243" s="53" t="s">
        <v>198</v>
      </c>
      <c r="C243" s="43"/>
      <c r="D243" s="40">
        <f>D244</f>
        <v>2200</v>
      </c>
    </row>
    <row r="244" spans="1:5" ht="23.25" customHeight="1">
      <c r="A244" s="132" t="s">
        <v>206</v>
      </c>
      <c r="B244" s="52" t="s">
        <v>198</v>
      </c>
      <c r="C244" s="26">
        <v>800</v>
      </c>
      <c r="D244" s="24">
        <f>D245</f>
        <v>2200</v>
      </c>
    </row>
    <row r="245" spans="1:5" ht="19.5" customHeight="1">
      <c r="A245" s="132" t="s">
        <v>207</v>
      </c>
      <c r="B245" s="52" t="s">
        <v>198</v>
      </c>
      <c r="C245" s="26">
        <v>880</v>
      </c>
      <c r="D245" s="24">
        <v>2200</v>
      </c>
    </row>
    <row r="246" spans="1:5" s="57" customFormat="1" ht="27.75" customHeight="1">
      <c r="A246" s="36" t="s">
        <v>1</v>
      </c>
      <c r="B246" s="53" t="s">
        <v>199</v>
      </c>
      <c r="C246" s="38"/>
      <c r="D246" s="39">
        <f>D247+D249+D251</f>
        <v>1949.8</v>
      </c>
      <c r="E246" s="56"/>
    </row>
    <row r="247" spans="1:5" ht="58.5" customHeight="1">
      <c r="A247" s="72" t="s">
        <v>62</v>
      </c>
      <c r="B247" s="51" t="s">
        <v>199</v>
      </c>
      <c r="C247" s="27">
        <v>100</v>
      </c>
      <c r="D247" s="23">
        <f>D248</f>
        <v>1573.6</v>
      </c>
    </row>
    <row r="248" spans="1:5" ht="30" customHeight="1">
      <c r="A248" s="72" t="s">
        <v>63</v>
      </c>
      <c r="B248" s="51" t="s">
        <v>199</v>
      </c>
      <c r="C248" s="26">
        <v>120</v>
      </c>
      <c r="D248" s="23">
        <v>1573.6</v>
      </c>
    </row>
    <row r="249" spans="1:5" ht="45.75" customHeight="1">
      <c r="A249" s="72" t="s">
        <v>64</v>
      </c>
      <c r="B249" s="51" t="s">
        <v>199</v>
      </c>
      <c r="C249" s="26">
        <v>200</v>
      </c>
      <c r="D249" s="23">
        <f>D250</f>
        <v>372.2</v>
      </c>
    </row>
    <row r="250" spans="1:5" ht="35.25" customHeight="1">
      <c r="A250" s="72" t="s">
        <v>65</v>
      </c>
      <c r="B250" s="51" t="s">
        <v>199</v>
      </c>
      <c r="C250" s="26">
        <v>240</v>
      </c>
      <c r="D250" s="73">
        <v>372.2</v>
      </c>
    </row>
    <row r="251" spans="1:5" ht="18" customHeight="1">
      <c r="A251" s="72" t="s">
        <v>20</v>
      </c>
      <c r="B251" s="51" t="s">
        <v>199</v>
      </c>
      <c r="C251" s="22">
        <v>800</v>
      </c>
      <c r="D251" s="23">
        <f>D252</f>
        <v>4</v>
      </c>
    </row>
    <row r="252" spans="1:5" ht="14.25">
      <c r="A252" s="72" t="s">
        <v>17</v>
      </c>
      <c r="B252" s="51" t="s">
        <v>199</v>
      </c>
      <c r="C252" s="26">
        <v>850</v>
      </c>
      <c r="D252" s="23">
        <v>4</v>
      </c>
    </row>
    <row r="253" spans="1:5" s="2" customFormat="1" ht="30">
      <c r="A253" s="18" t="s">
        <v>48</v>
      </c>
      <c r="B253" s="84" t="s">
        <v>133</v>
      </c>
      <c r="C253" s="19"/>
      <c r="D253" s="85">
        <f>D254+D256</f>
        <v>0.89999999999999991</v>
      </c>
      <c r="E253" s="6"/>
    </row>
    <row r="254" spans="1:5" ht="38.25" customHeight="1">
      <c r="A254" s="72" t="s">
        <v>64</v>
      </c>
      <c r="B254" s="80" t="s">
        <v>133</v>
      </c>
      <c r="C254" s="26">
        <v>200</v>
      </c>
      <c r="D254" s="86">
        <f>D255</f>
        <v>0.3</v>
      </c>
    </row>
    <row r="255" spans="1:5" ht="15.75">
      <c r="A255" s="29" t="s">
        <v>27</v>
      </c>
      <c r="B255" s="80" t="s">
        <v>133</v>
      </c>
      <c r="C255" s="26">
        <v>240</v>
      </c>
      <c r="D255" s="86">
        <v>0.3</v>
      </c>
    </row>
    <row r="256" spans="1:5" ht="14.25">
      <c r="A256" s="32" t="s">
        <v>8</v>
      </c>
      <c r="B256" s="52" t="s">
        <v>133</v>
      </c>
      <c r="C256" s="22">
        <v>500</v>
      </c>
      <c r="D256" s="33">
        <f>D257</f>
        <v>0.6</v>
      </c>
    </row>
    <row r="257" spans="1:4" ht="14.25">
      <c r="A257" s="90" t="s">
        <v>18</v>
      </c>
      <c r="B257" s="52" t="s">
        <v>133</v>
      </c>
      <c r="C257" s="22">
        <v>530</v>
      </c>
      <c r="D257" s="33">
        <v>0.6</v>
      </c>
    </row>
    <row r="258" spans="1:4" ht="45">
      <c r="A258" s="18" t="s">
        <v>49</v>
      </c>
      <c r="B258" s="80" t="s">
        <v>134</v>
      </c>
      <c r="C258" s="26"/>
      <c r="D258" s="86">
        <f>D259</f>
        <v>394</v>
      </c>
    </row>
    <row r="259" spans="1:4" ht="39">
      <c r="A259" s="72" t="s">
        <v>62</v>
      </c>
      <c r="B259" s="80" t="s">
        <v>134</v>
      </c>
      <c r="C259" s="26">
        <v>100</v>
      </c>
      <c r="D259" s="86">
        <f>D260</f>
        <v>394</v>
      </c>
    </row>
    <row r="260" spans="1:4" ht="38.25" customHeight="1">
      <c r="A260" s="77" t="s">
        <v>72</v>
      </c>
      <c r="B260" s="80" t="s">
        <v>134</v>
      </c>
      <c r="C260" s="26">
        <v>110</v>
      </c>
      <c r="D260" s="86">
        <v>394</v>
      </c>
    </row>
    <row r="261" spans="1:4" ht="60">
      <c r="A261" s="87" t="s">
        <v>51</v>
      </c>
      <c r="B261" s="80" t="s">
        <v>50</v>
      </c>
      <c r="C261" s="26"/>
      <c r="D261" s="86">
        <f>D262+D264</f>
        <v>74.7</v>
      </c>
    </row>
    <row r="262" spans="1:4" ht="64.5" customHeight="1">
      <c r="A262" s="72" t="s">
        <v>62</v>
      </c>
      <c r="B262" s="80" t="s">
        <v>50</v>
      </c>
      <c r="C262" s="26">
        <v>100</v>
      </c>
      <c r="D262" s="86">
        <f>D263</f>
        <v>45</v>
      </c>
    </row>
    <row r="263" spans="1:4" ht="29.25" customHeight="1">
      <c r="A263" s="77" t="s">
        <v>72</v>
      </c>
      <c r="B263" s="80" t="s">
        <v>50</v>
      </c>
      <c r="C263" s="26">
        <v>110</v>
      </c>
      <c r="D263" s="86">
        <v>45</v>
      </c>
    </row>
    <row r="264" spans="1:4" ht="26.25">
      <c r="A264" s="72" t="s">
        <v>64</v>
      </c>
      <c r="B264" s="80" t="s">
        <v>50</v>
      </c>
      <c r="C264" s="26">
        <v>200</v>
      </c>
      <c r="D264" s="86">
        <f>D265</f>
        <v>29.7</v>
      </c>
    </row>
    <row r="265" spans="1:4" ht="26.25">
      <c r="A265" s="72" t="s">
        <v>65</v>
      </c>
      <c r="B265" s="80" t="s">
        <v>50</v>
      </c>
      <c r="C265" s="26">
        <v>240</v>
      </c>
      <c r="D265" s="86">
        <v>29.7</v>
      </c>
    </row>
    <row r="266" spans="1:4" ht="15">
      <c r="A266" s="36" t="s">
        <v>9</v>
      </c>
      <c r="B266" s="53" t="s">
        <v>200</v>
      </c>
      <c r="C266" s="38"/>
      <c r="D266" s="39">
        <f>D267+D269+D271</f>
        <v>1275</v>
      </c>
    </row>
    <row r="267" spans="1:4" ht="14.25">
      <c r="A267" s="21" t="s">
        <v>20</v>
      </c>
      <c r="B267" s="52" t="s">
        <v>200</v>
      </c>
      <c r="C267" s="22">
        <v>800</v>
      </c>
      <c r="D267" s="23">
        <f>D268</f>
        <v>717.7</v>
      </c>
    </row>
    <row r="268" spans="1:4" ht="14.25">
      <c r="A268" s="25" t="s">
        <v>21</v>
      </c>
      <c r="B268" s="52" t="s">
        <v>200</v>
      </c>
      <c r="C268" s="26">
        <v>870</v>
      </c>
      <c r="D268" s="61">
        <v>717.7</v>
      </c>
    </row>
    <row r="269" spans="1:4" ht="14.25">
      <c r="A269" s="21" t="s">
        <v>8</v>
      </c>
      <c r="B269" s="52" t="s">
        <v>200</v>
      </c>
      <c r="C269" s="26">
        <v>500</v>
      </c>
      <c r="D269" s="61">
        <f>D270</f>
        <v>235</v>
      </c>
    </row>
    <row r="270" spans="1:4" ht="14.25">
      <c r="A270" s="25" t="s">
        <v>11</v>
      </c>
      <c r="B270" s="52" t="s">
        <v>200</v>
      </c>
      <c r="C270" s="22">
        <v>540</v>
      </c>
      <c r="D270" s="61">
        <v>235</v>
      </c>
    </row>
    <row r="271" spans="1:4" ht="28.5">
      <c r="A271" s="139" t="s">
        <v>89</v>
      </c>
      <c r="B271" s="133" t="s">
        <v>200</v>
      </c>
      <c r="C271" s="152">
        <v>600</v>
      </c>
      <c r="D271" s="153">
        <f>D272</f>
        <v>322.3</v>
      </c>
    </row>
    <row r="272" spans="1:4" ht="14.25">
      <c r="A272" s="140" t="s">
        <v>25</v>
      </c>
      <c r="B272" s="133" t="s">
        <v>200</v>
      </c>
      <c r="C272" s="152">
        <v>610</v>
      </c>
      <c r="D272" s="153">
        <v>322.3</v>
      </c>
    </row>
    <row r="273" spans="1:4" ht="30">
      <c r="A273" s="36" t="s">
        <v>125</v>
      </c>
      <c r="B273" s="51" t="s">
        <v>201</v>
      </c>
      <c r="C273" s="26"/>
      <c r="D273" s="23">
        <f>D274</f>
        <v>1125</v>
      </c>
    </row>
    <row r="274" spans="1:4" ht="25.5">
      <c r="A274" s="72" t="s">
        <v>64</v>
      </c>
      <c r="B274" s="51" t="s">
        <v>201</v>
      </c>
      <c r="C274" s="26">
        <v>200</v>
      </c>
      <c r="D274" s="23">
        <f>D275</f>
        <v>1125</v>
      </c>
    </row>
    <row r="275" spans="1:4" ht="25.5">
      <c r="A275" s="72" t="s">
        <v>65</v>
      </c>
      <c r="B275" s="51" t="s">
        <v>201</v>
      </c>
      <c r="C275" s="26">
        <v>240</v>
      </c>
      <c r="D275" s="23">
        <v>1125</v>
      </c>
    </row>
    <row r="276" spans="1:4" ht="75">
      <c r="A276" s="58" t="s">
        <v>53</v>
      </c>
      <c r="B276" s="84" t="s">
        <v>157</v>
      </c>
      <c r="C276" s="67"/>
      <c r="D276" s="68">
        <f>D277</f>
        <v>167.4</v>
      </c>
    </row>
    <row r="277" spans="1:4" ht="15">
      <c r="A277" s="21" t="s">
        <v>20</v>
      </c>
      <c r="B277" s="80" t="s">
        <v>157</v>
      </c>
      <c r="C277" s="35" t="s">
        <v>39</v>
      </c>
      <c r="D277" s="24">
        <f>D278</f>
        <v>167.4</v>
      </c>
    </row>
    <row r="278" spans="1:4" ht="26.25">
      <c r="A278" s="25" t="s">
        <v>38</v>
      </c>
      <c r="B278" s="80" t="s">
        <v>157</v>
      </c>
      <c r="C278" s="35" t="s">
        <v>40</v>
      </c>
      <c r="D278" s="24">
        <v>167.4</v>
      </c>
    </row>
    <row r="279" spans="1:4" ht="90">
      <c r="A279" s="131" t="s">
        <v>211</v>
      </c>
      <c r="B279" s="144" t="s">
        <v>213</v>
      </c>
      <c r="C279" s="149"/>
      <c r="D279" s="148">
        <f>D280</f>
        <v>9719</v>
      </c>
    </row>
    <row r="280" spans="1:4" ht="14.25">
      <c r="A280" s="137" t="s">
        <v>8</v>
      </c>
      <c r="B280" s="133" t="s">
        <v>213</v>
      </c>
      <c r="C280" s="152">
        <v>500</v>
      </c>
      <c r="D280" s="154">
        <f>D281</f>
        <v>9719</v>
      </c>
    </row>
    <row r="281" spans="1:4" ht="14.25">
      <c r="A281" s="138" t="s">
        <v>212</v>
      </c>
      <c r="B281" s="133" t="s">
        <v>213</v>
      </c>
      <c r="C281" s="152">
        <v>521</v>
      </c>
      <c r="D281" s="154">
        <v>9719</v>
      </c>
    </row>
    <row r="282" spans="1:4" ht="75">
      <c r="A282" s="58" t="s">
        <v>32</v>
      </c>
      <c r="B282" s="84" t="s">
        <v>158</v>
      </c>
      <c r="C282" s="67"/>
      <c r="D282" s="68">
        <f>D283</f>
        <v>0.3</v>
      </c>
    </row>
    <row r="283" spans="1:4" ht="26.25">
      <c r="A283" s="72" t="s">
        <v>64</v>
      </c>
      <c r="B283" s="80" t="s">
        <v>158</v>
      </c>
      <c r="C283" s="35" t="s">
        <v>135</v>
      </c>
      <c r="D283" s="24">
        <f>D284</f>
        <v>0.3</v>
      </c>
    </row>
    <row r="284" spans="1:4" ht="26.25">
      <c r="A284" s="72" t="s">
        <v>65</v>
      </c>
      <c r="B284" s="80" t="s">
        <v>158</v>
      </c>
      <c r="C284" s="35" t="s">
        <v>28</v>
      </c>
      <c r="D284" s="24">
        <v>0.3</v>
      </c>
    </row>
    <row r="285" spans="1:4" ht="15">
      <c r="A285" s="36" t="s">
        <v>99</v>
      </c>
      <c r="B285" s="53" t="s">
        <v>203</v>
      </c>
      <c r="C285" s="38"/>
      <c r="D285" s="39">
        <f>D286</f>
        <v>1162.4000000000001</v>
      </c>
    </row>
    <row r="286" spans="1:4" ht="14.25">
      <c r="A286" s="123" t="s">
        <v>45</v>
      </c>
      <c r="B286" s="51" t="s">
        <v>203</v>
      </c>
      <c r="C286" s="22">
        <v>300</v>
      </c>
      <c r="D286" s="23">
        <f>D287</f>
        <v>1162.4000000000001</v>
      </c>
    </row>
    <row r="287" spans="1:4" ht="28.5">
      <c r="A287" s="21" t="s">
        <v>22</v>
      </c>
      <c r="B287" s="51" t="s">
        <v>203</v>
      </c>
      <c r="C287" s="26">
        <v>320</v>
      </c>
      <c r="D287" s="73">
        <v>1162.4000000000001</v>
      </c>
    </row>
    <row r="288" spans="1:4" ht="15">
      <c r="A288" s="36" t="s">
        <v>31</v>
      </c>
      <c r="B288" s="54" t="s">
        <v>202</v>
      </c>
      <c r="C288" s="43"/>
      <c r="D288" s="44">
        <f>D289</f>
        <v>4</v>
      </c>
    </row>
    <row r="289" spans="1:4" ht="14.25">
      <c r="A289" s="123" t="s">
        <v>45</v>
      </c>
      <c r="B289" s="130" t="s">
        <v>202</v>
      </c>
      <c r="C289" s="69">
        <v>300</v>
      </c>
      <c r="D289" s="73">
        <f>D290</f>
        <v>4</v>
      </c>
    </row>
    <row r="290" spans="1:4" ht="14.25">
      <c r="A290" s="28" t="s">
        <v>29</v>
      </c>
      <c r="B290" s="130" t="s">
        <v>202</v>
      </c>
      <c r="C290" s="69">
        <v>310</v>
      </c>
      <c r="D290" s="73">
        <v>4</v>
      </c>
    </row>
    <row r="291" spans="1:4" ht="30">
      <c r="A291" s="36" t="s">
        <v>13</v>
      </c>
      <c r="B291" s="53" t="s">
        <v>155</v>
      </c>
      <c r="C291" s="38"/>
      <c r="D291" s="39">
        <f>D292</f>
        <v>1466.3</v>
      </c>
    </row>
    <row r="292" spans="1:4" ht="14.25">
      <c r="A292" s="21" t="s">
        <v>8</v>
      </c>
      <c r="B292" s="52" t="s">
        <v>155</v>
      </c>
      <c r="C292" s="26">
        <v>500</v>
      </c>
      <c r="D292" s="24">
        <f>D293</f>
        <v>1466.3</v>
      </c>
    </row>
    <row r="293" spans="1:4" ht="12.75" customHeight="1">
      <c r="A293" s="25" t="s">
        <v>18</v>
      </c>
      <c r="B293" s="52" t="s">
        <v>155</v>
      </c>
      <c r="C293" s="26">
        <v>530</v>
      </c>
      <c r="D293" s="24">
        <v>1466.3</v>
      </c>
    </row>
    <row r="294" spans="1:4" ht="10.5" hidden="1" customHeight="1">
      <c r="A294" s="36" t="s">
        <v>37</v>
      </c>
      <c r="B294" s="88" t="s">
        <v>156</v>
      </c>
      <c r="C294" s="26"/>
      <c r="D294" s="39">
        <f>D295</f>
        <v>0</v>
      </c>
    </row>
    <row r="295" spans="1:4" ht="14.25" hidden="1">
      <c r="A295" s="21" t="s">
        <v>8</v>
      </c>
      <c r="B295" s="89" t="s">
        <v>156</v>
      </c>
      <c r="C295" s="26">
        <v>500</v>
      </c>
      <c r="D295" s="70">
        <f>D296</f>
        <v>0</v>
      </c>
    </row>
    <row r="296" spans="1:4" ht="14.25" hidden="1">
      <c r="A296" s="25" t="s">
        <v>11</v>
      </c>
      <c r="B296" s="89" t="s">
        <v>156</v>
      </c>
      <c r="C296" s="26">
        <v>540</v>
      </c>
      <c r="D296" s="70"/>
    </row>
    <row r="297" spans="1:4" ht="45">
      <c r="A297" s="36" t="s">
        <v>229</v>
      </c>
      <c r="B297" s="144" t="s">
        <v>230</v>
      </c>
      <c r="C297" s="149"/>
      <c r="D297" s="148">
        <f>D298</f>
        <v>651</v>
      </c>
    </row>
    <row r="298" spans="1:4" ht="14.25">
      <c r="A298" s="21" t="s">
        <v>8</v>
      </c>
      <c r="B298" s="133" t="s">
        <v>230</v>
      </c>
      <c r="C298" s="134">
        <v>500</v>
      </c>
      <c r="D298" s="143">
        <f>D299</f>
        <v>651</v>
      </c>
    </row>
    <row r="299" spans="1:4" ht="15">
      <c r="A299" s="163" t="s">
        <v>212</v>
      </c>
      <c r="B299" s="133" t="s">
        <v>230</v>
      </c>
      <c r="C299" s="134">
        <v>520</v>
      </c>
      <c r="D299" s="143">
        <v>651</v>
      </c>
    </row>
    <row r="300" spans="1:4" ht="33.75" customHeight="1">
      <c r="A300" s="96" t="s">
        <v>172</v>
      </c>
      <c r="B300" s="97"/>
      <c r="C300" s="98"/>
      <c r="D300" s="99">
        <f>D239+D214+D210+D201+D155+D128+D61+D45+D40+D12</f>
        <v>612286.20000000007</v>
      </c>
    </row>
    <row r="301" spans="1:4">
      <c r="C301" s="45"/>
    </row>
    <row r="302" spans="1:4">
      <c r="C302" s="45"/>
    </row>
    <row r="303" spans="1:4">
      <c r="C303" s="45"/>
    </row>
    <row r="304" spans="1:4">
      <c r="C304" s="45"/>
    </row>
    <row r="305" spans="3:3">
      <c r="C305" s="45"/>
    </row>
    <row r="306" spans="3:3">
      <c r="C306" s="45"/>
    </row>
    <row r="307" spans="3:3">
      <c r="C307" s="45"/>
    </row>
    <row r="308" spans="3:3">
      <c r="C308" s="45"/>
    </row>
    <row r="309" spans="3:3">
      <c r="C309" s="45"/>
    </row>
    <row r="310" spans="3:3">
      <c r="C310" s="45"/>
    </row>
    <row r="311" spans="3:3">
      <c r="C311" s="45"/>
    </row>
    <row r="312" spans="3:3">
      <c r="C312" s="45"/>
    </row>
    <row r="313" spans="3:3">
      <c r="C313" s="45"/>
    </row>
    <row r="314" spans="3:3">
      <c r="C314" s="45"/>
    </row>
    <row r="315" spans="3:3">
      <c r="C315" s="45"/>
    </row>
    <row r="316" spans="3:3">
      <c r="C316" s="45"/>
    </row>
    <row r="317" spans="3:3">
      <c r="C317" s="45"/>
    </row>
    <row r="318" spans="3:3">
      <c r="C318" s="45"/>
    </row>
    <row r="319" spans="3:3">
      <c r="C319" s="45"/>
    </row>
    <row r="320" spans="3:3">
      <c r="C320" s="45"/>
    </row>
  </sheetData>
  <mergeCells count="6">
    <mergeCell ref="A5:D5"/>
    <mergeCell ref="A9:A10"/>
    <mergeCell ref="A6:C6"/>
    <mergeCell ref="D9:D10"/>
    <mergeCell ref="B9:B10"/>
    <mergeCell ref="C9:C10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(2)</vt:lpstr>
      <vt:lpstr>Лист1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2016-12-07T02:15:46Z</cp:lastPrinted>
  <dcterms:created xsi:type="dcterms:W3CDTF">2004-12-14T02:28:06Z</dcterms:created>
  <dcterms:modified xsi:type="dcterms:W3CDTF">2017-08-30T04:41:02Z</dcterms:modified>
</cp:coreProperties>
</file>