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137" i="3"/>
  <c r="G124"/>
  <c r="F137"/>
  <c r="F124"/>
  <c r="G193"/>
  <c r="F193"/>
  <c r="G196"/>
  <c r="F196"/>
  <c r="G176"/>
  <c r="F176"/>
  <c r="G97"/>
  <c r="F97"/>
  <c r="G83"/>
  <c r="F83"/>
  <c r="G73"/>
  <c r="F73"/>
  <c r="G53"/>
  <c r="F53"/>
  <c r="G46"/>
  <c r="F46"/>
  <c r="G27"/>
  <c r="F27"/>
  <c r="G22"/>
  <c r="F22"/>
  <c r="G17"/>
  <c r="F17"/>
  <c r="F339" l="1"/>
  <c r="F338" s="1"/>
  <c r="G339"/>
  <c r="G338" s="1"/>
  <c r="F336"/>
  <c r="F335" s="1"/>
  <c r="G336"/>
  <c r="G335" s="1"/>
  <c r="F332"/>
  <c r="F331" s="1"/>
  <c r="F330" s="1"/>
  <c r="G332"/>
  <c r="G331" s="1"/>
  <c r="G330" s="1"/>
  <c r="F328"/>
  <c r="F327" s="1"/>
  <c r="F326" s="1"/>
  <c r="F325" s="1"/>
  <c r="F324" s="1"/>
  <c r="G328"/>
  <c r="G327" s="1"/>
  <c r="G326" s="1"/>
  <c r="G325" s="1"/>
  <c r="G324" s="1"/>
  <c r="F321"/>
  <c r="F320" s="1"/>
  <c r="F319" s="1"/>
  <c r="F318" s="1"/>
  <c r="F317" s="1"/>
  <c r="G321"/>
  <c r="G320" s="1"/>
  <c r="G319" s="1"/>
  <c r="G318" s="1"/>
  <c r="G317" s="1"/>
  <c r="F314"/>
  <c r="F313" s="1"/>
  <c r="G314"/>
  <c r="G313" s="1"/>
  <c r="F311"/>
  <c r="F310" s="1"/>
  <c r="G311"/>
  <c r="G310" s="1"/>
  <c r="F303"/>
  <c r="F302" s="1"/>
  <c r="F301" s="1"/>
  <c r="F300" s="1"/>
  <c r="F299" s="1"/>
  <c r="F298" s="1"/>
  <c r="F297" s="1"/>
  <c r="G303"/>
  <c r="G302" s="1"/>
  <c r="G301" s="1"/>
  <c r="G300" s="1"/>
  <c r="G299" s="1"/>
  <c r="G298" s="1"/>
  <c r="G297" s="1"/>
  <c r="F295"/>
  <c r="F294" s="1"/>
  <c r="F293" s="1"/>
  <c r="F292" s="1"/>
  <c r="F291" s="1"/>
  <c r="G295"/>
  <c r="G294" s="1"/>
  <c r="G293" s="1"/>
  <c r="G292" s="1"/>
  <c r="G291" s="1"/>
  <c r="F289"/>
  <c r="F288" s="1"/>
  <c r="F287" s="1"/>
  <c r="F286" s="1"/>
  <c r="F285" s="1"/>
  <c r="F284" s="1"/>
  <c r="G289"/>
  <c r="G288" s="1"/>
  <c r="G287" s="1"/>
  <c r="G286" s="1"/>
  <c r="G285" s="1"/>
  <c r="G284" s="1"/>
  <c r="F282"/>
  <c r="F281" s="1"/>
  <c r="G282"/>
  <c r="G281" s="1"/>
  <c r="F277"/>
  <c r="G277"/>
  <c r="F279"/>
  <c r="F276" s="1"/>
  <c r="G279"/>
  <c r="G276" s="1"/>
  <c r="F274"/>
  <c r="F273" s="1"/>
  <c r="G274"/>
  <c r="G273" s="1"/>
  <c r="F271"/>
  <c r="F270" s="1"/>
  <c r="G271"/>
  <c r="G270" s="1"/>
  <c r="F268"/>
  <c r="F267" s="1"/>
  <c r="G268"/>
  <c r="G267" s="1"/>
  <c r="F263"/>
  <c r="G263"/>
  <c r="F261"/>
  <c r="G261"/>
  <c r="F246"/>
  <c r="F245" s="1"/>
  <c r="F244" s="1"/>
  <c r="F243" s="1"/>
  <c r="G246"/>
  <c r="G245" s="1"/>
  <c r="G244" s="1"/>
  <c r="G243" s="1"/>
  <c r="F241"/>
  <c r="F240" s="1"/>
  <c r="G241"/>
  <c r="G240" s="1"/>
  <c r="F234"/>
  <c r="F233" s="1"/>
  <c r="G234"/>
  <c r="G233" s="1"/>
  <c r="F229"/>
  <c r="F228" s="1"/>
  <c r="F227" s="1"/>
  <c r="F226" s="1"/>
  <c r="G229"/>
  <c r="G228" s="1"/>
  <c r="G227" s="1"/>
  <c r="G226" s="1"/>
  <c r="F223"/>
  <c r="F222" s="1"/>
  <c r="G223"/>
  <c r="G222" s="1"/>
  <c r="G260" l="1"/>
  <c r="G259" s="1"/>
  <c r="G258" s="1"/>
  <c r="F260"/>
  <c r="F259" s="1"/>
  <c r="F258" s="1"/>
  <c r="F248" s="1"/>
  <c r="F225" s="1"/>
  <c r="F334"/>
  <c r="G334"/>
  <c r="F323"/>
  <c r="G323"/>
  <c r="F309"/>
  <c r="F308" s="1"/>
  <c r="F307" s="1"/>
  <c r="F306" s="1"/>
  <c r="F305" s="1"/>
  <c r="G309"/>
  <c r="G308" s="1"/>
  <c r="G307" s="1"/>
  <c r="G306" s="1"/>
  <c r="G305" s="1"/>
  <c r="F266"/>
  <c r="F265" s="1"/>
  <c r="G266"/>
  <c r="G265" s="1"/>
  <c r="G248"/>
  <c r="G225" s="1"/>
  <c r="F232"/>
  <c r="F231" s="1"/>
  <c r="G232"/>
  <c r="G231" s="1"/>
  <c r="F220"/>
  <c r="F219" s="1"/>
  <c r="F218" s="1"/>
  <c r="F217" s="1"/>
  <c r="F216" s="1"/>
  <c r="F215" s="1"/>
  <c r="G220"/>
  <c r="G219" s="1"/>
  <c r="G218" s="1"/>
  <c r="G217" s="1"/>
  <c r="G216" s="1"/>
  <c r="G215" s="1"/>
  <c r="F213"/>
  <c r="G213"/>
  <c r="F211"/>
  <c r="F210" s="1"/>
  <c r="F209" s="1"/>
  <c r="F208" s="1"/>
  <c r="G211"/>
  <c r="G210" s="1"/>
  <c r="G209" s="1"/>
  <c r="G208" s="1"/>
  <c r="F206"/>
  <c r="G206"/>
  <c r="F204"/>
  <c r="G204"/>
  <c r="F202"/>
  <c r="G202"/>
  <c r="F197"/>
  <c r="G197"/>
  <c r="F199"/>
  <c r="G199"/>
  <c r="F195"/>
  <c r="F194" s="1"/>
  <c r="G195"/>
  <c r="G194" s="1"/>
  <c r="F190"/>
  <c r="G190"/>
  <c r="F192"/>
  <c r="F189" s="1"/>
  <c r="G192"/>
  <c r="G189" s="1"/>
  <c r="F184"/>
  <c r="F183" s="1"/>
  <c r="F182" s="1"/>
  <c r="F181" s="1"/>
  <c r="F180" s="1"/>
  <c r="G184"/>
  <c r="G183" s="1"/>
  <c r="G182" s="1"/>
  <c r="G181" s="1"/>
  <c r="G180" s="1"/>
  <c r="F178"/>
  <c r="F177" s="1"/>
  <c r="G178"/>
  <c r="G177" s="1"/>
  <c r="F175"/>
  <c r="F174" s="1"/>
  <c r="G175"/>
  <c r="G174" s="1"/>
  <c r="F169"/>
  <c r="F168" s="1"/>
  <c r="G169"/>
  <c r="G168" s="1"/>
  <c r="F166"/>
  <c r="F165" s="1"/>
  <c r="G166"/>
  <c r="G165" s="1"/>
  <c r="F140"/>
  <c r="F139" s="1"/>
  <c r="G140"/>
  <c r="G139" s="1"/>
  <c r="F136"/>
  <c r="F135" s="1"/>
  <c r="G136"/>
  <c r="G135" s="1"/>
  <c r="F118"/>
  <c r="F117" s="1"/>
  <c r="F116" s="1"/>
  <c r="G118"/>
  <c r="G117" s="1"/>
  <c r="G116" s="1"/>
  <c r="F123"/>
  <c r="F122" s="1"/>
  <c r="G123"/>
  <c r="G122" s="1"/>
  <c r="F126"/>
  <c r="F125" s="1"/>
  <c r="G126"/>
  <c r="G125" s="1"/>
  <c r="F112"/>
  <c r="F111" s="1"/>
  <c r="F110" s="1"/>
  <c r="F109" s="1"/>
  <c r="G112"/>
  <c r="G111" s="1"/>
  <c r="G110" s="1"/>
  <c r="G109" s="1"/>
  <c r="F57"/>
  <c r="F56" s="1"/>
  <c r="F55" s="1"/>
  <c r="F54" s="1"/>
  <c r="G57"/>
  <c r="F101"/>
  <c r="F100" s="1"/>
  <c r="F99" s="1"/>
  <c r="G101"/>
  <c r="G100" s="1"/>
  <c r="G99" s="1"/>
  <c r="F107"/>
  <c r="F106" s="1"/>
  <c r="F105" s="1"/>
  <c r="F104" s="1"/>
  <c r="F103" s="1"/>
  <c r="G107"/>
  <c r="G106" s="1"/>
  <c r="G105" s="1"/>
  <c r="G104" s="1"/>
  <c r="G103" s="1"/>
  <c r="F96"/>
  <c r="F95" s="1"/>
  <c r="F94" s="1"/>
  <c r="F93" s="1"/>
  <c r="F92" s="1"/>
  <c r="G96"/>
  <c r="G95" s="1"/>
  <c r="G94" s="1"/>
  <c r="G93" s="1"/>
  <c r="G92" s="1"/>
  <c r="F90"/>
  <c r="F89" s="1"/>
  <c r="F88" s="1"/>
  <c r="G90"/>
  <c r="G89" s="1"/>
  <c r="G88" s="1"/>
  <c r="F86"/>
  <c r="G86"/>
  <c r="F84"/>
  <c r="G84"/>
  <c r="F82"/>
  <c r="G82"/>
  <c r="G81" s="1"/>
  <c r="G80" s="1"/>
  <c r="G79" s="1"/>
  <c r="G78" s="1"/>
  <c r="F76"/>
  <c r="G76"/>
  <c r="F74"/>
  <c r="G74"/>
  <c r="F72"/>
  <c r="F71" s="1"/>
  <c r="F70" s="1"/>
  <c r="G72"/>
  <c r="G71" s="1"/>
  <c r="G70" s="1"/>
  <c r="F68"/>
  <c r="F67" s="1"/>
  <c r="F66" s="1"/>
  <c r="G68"/>
  <c r="G67" s="1"/>
  <c r="G66" s="1"/>
  <c r="F64"/>
  <c r="F63" s="1"/>
  <c r="F62" s="1"/>
  <c r="G64"/>
  <c r="G63" s="1"/>
  <c r="G62" s="1"/>
  <c r="G56"/>
  <c r="G55" s="1"/>
  <c r="G54" s="1"/>
  <c r="F52"/>
  <c r="F51" s="1"/>
  <c r="F50" s="1"/>
  <c r="G52"/>
  <c r="G51" s="1"/>
  <c r="G50" s="1"/>
  <c r="F48"/>
  <c r="F47" s="1"/>
  <c r="G48"/>
  <c r="G47" s="1"/>
  <c r="F45"/>
  <c r="F44" s="1"/>
  <c r="G45"/>
  <c r="G44" s="1"/>
  <c r="F38"/>
  <c r="G38"/>
  <c r="F36"/>
  <c r="F35" s="1"/>
  <c r="G36"/>
  <c r="G35" s="1"/>
  <c r="F33"/>
  <c r="F32" s="1"/>
  <c r="G33"/>
  <c r="G32" s="1"/>
  <c r="F29"/>
  <c r="F28" s="1"/>
  <c r="G29"/>
  <c r="G28" s="1"/>
  <c r="F26"/>
  <c r="F25" s="1"/>
  <c r="G26"/>
  <c r="G25" s="1"/>
  <c r="F21"/>
  <c r="F20" s="1"/>
  <c r="F19" s="1"/>
  <c r="F18" s="1"/>
  <c r="G21"/>
  <c r="G20" s="1"/>
  <c r="G19" s="1"/>
  <c r="G18" s="1"/>
  <c r="F16"/>
  <c r="G16"/>
  <c r="G15" s="1"/>
  <c r="G14" s="1"/>
  <c r="G13" s="1"/>
  <c r="F188" l="1"/>
  <c r="F187" s="1"/>
  <c r="F186" s="1"/>
  <c r="G188"/>
  <c r="G187" s="1"/>
  <c r="G186" s="1"/>
  <c r="F173"/>
  <c r="F172" s="1"/>
  <c r="F171" s="1"/>
  <c r="G173"/>
  <c r="G172" s="1"/>
  <c r="G171" s="1"/>
  <c r="F134"/>
  <c r="F133" s="1"/>
  <c r="F132" s="1"/>
  <c r="G134"/>
  <c r="G133" s="1"/>
  <c r="G132" s="1"/>
  <c r="F121"/>
  <c r="F120" s="1"/>
  <c r="F115" s="1"/>
  <c r="G121"/>
  <c r="G120" s="1"/>
  <c r="G115" s="1"/>
  <c r="G114" s="1"/>
  <c r="F98"/>
  <c r="G98"/>
  <c r="F81"/>
  <c r="F80" s="1"/>
  <c r="F79" s="1"/>
  <c r="F78" s="1"/>
  <c r="F61"/>
  <c r="F60" s="1"/>
  <c r="G61"/>
  <c r="G60" s="1"/>
  <c r="G59" s="1"/>
  <c r="F43"/>
  <c r="F42" s="1"/>
  <c r="F41" s="1"/>
  <c r="F40" s="1"/>
  <c r="G43"/>
  <c r="G42" s="1"/>
  <c r="G41" s="1"/>
  <c r="G40" s="1"/>
  <c r="F31"/>
  <c r="G31"/>
  <c r="F15"/>
  <c r="F14" s="1"/>
  <c r="F13" s="1"/>
  <c r="F24"/>
  <c r="G24"/>
  <c r="G23" l="1"/>
  <c r="G12" s="1"/>
  <c r="G341" s="1"/>
  <c r="F114"/>
  <c r="F59"/>
  <c r="F23"/>
  <c r="F12" l="1"/>
  <c r="F341" s="1"/>
</calcChain>
</file>

<file path=xl/sharedStrings.xml><?xml version="1.0" encoding="utf-8"?>
<sst xmlns="http://schemas.openxmlformats.org/spreadsheetml/2006/main" count="1139" uniqueCount="300">
  <si>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</si>
  <si>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</si>
  <si>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</si>
  <si>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</si>
  <si>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</si>
  <si>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</si>
  <si>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</si>
  <si>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</si>
  <si>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</si>
  <si>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</si>
  <si>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</si>
  <si>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</si>
  <si>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</si>
  <si>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</si>
  <si>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</si>
  <si>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</si>
  <si>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</si>
  <si>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</si>
  <si>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</si>
  <si>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</si>
  <si>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</si>
  <si>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</si>
  <si>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</si>
  <si>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</si>
  <si>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</si>
  <si>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</si>
  <si>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</si>
  <si>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</si>
  <si>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</si>
  <si>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</si>
  <si>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</si>
  <si>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</si>
  <si>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</si>
  <si>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</si>
  <si>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</si>
  <si>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</si>
  <si>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</si>
  <si>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</si>
  <si>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</si>
  <si>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</si>
  <si>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</si>
  <si>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</si>
  <si>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</si>
  <si>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</si>
  <si>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</si>
  <si>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</si>
  <si>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</si>
  <si>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</si>
  <si>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</si>
  <si>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505 36 02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</si>
  <si>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</si>
  <si>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</si>
  <si>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</si>
  <si>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</si>
  <si>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</si>
  <si>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</si>
  <si>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</si>
  <si>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</si>
  <si>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</si>
  <si>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</si>
  <si>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 xml:space="preserve">Выполнение других обязательств государства </t>
  </si>
  <si>
    <t xml:space="preserve">Иные дотации </t>
  </si>
  <si>
    <t>Фонд оплаты труда и страховые взносы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</si>
  <si>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</si>
  <si>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</si>
  <si>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</si>
  <si>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</si>
  <si>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</si>
  <si>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</si>
  <si>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</si>
  <si>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</si>
  <si>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</si>
  <si>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</si>
  <si>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</si>
  <si>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</si>
  <si>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</si>
  <si>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</si>
  <si>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</si>
  <si>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</si>
  <si>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</si>
  <si>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244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</si>
  <si>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</si>
  <si>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</si>
  <si>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</si>
  <si>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</si>
  <si>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</si>
  <si>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</si>
  <si>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Региональные целевые программы</t>
  </si>
  <si>
    <t>522 00 00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</si>
  <si>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</si>
  <si>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</si>
  <si>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</si>
  <si>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</si>
  <si>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Мероприятия в области образования</t>
  </si>
  <si>
    <t>436 00 00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</si>
  <si>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</si>
  <si>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</si>
  <si>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</si>
  <si>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</si>
  <si>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</si>
  <si>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</si>
  <si>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</si>
  <si>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</si>
  <si>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</si>
  <si>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Оценка недвижимости, признание прав и регулирование отношений по муниципальной собственности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</si>
  <si>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</si>
  <si>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</si>
  <si>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</si>
  <si>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</si>
  <si>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</si>
  <si>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</si>
  <si>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</si>
  <si>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</si>
  <si>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Федеральная целевая программа "Жилище" на 2011-2015 годы</t>
  </si>
  <si>
    <t>Подпрограмма "Обеспечение жильем молодых семей"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</si>
  <si>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</si>
  <si>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</si>
  <si>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</si>
  <si>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</si>
  <si>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</si>
  <si>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100 50 00</t>
  </si>
  <si>
    <t>100 50 20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</si>
  <si>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</si>
  <si>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</si>
  <si>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</si>
  <si>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</si>
  <si>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</si>
  <si>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</si>
  <si>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</si>
  <si>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</si>
  <si>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</si>
  <si>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.000 00 20401</t>
  </si>
  <si>
    <t>.000 00 20402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</si>
  <si>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</si>
  <si>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</si>
  <si>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</si>
  <si>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.000 00 42199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</si>
  <si>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</si>
  <si>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</si>
  <si>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</si>
  <si>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</si>
  <si>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</si>
  <si>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</si>
  <si>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</si>
  <si>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</si>
  <si>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</si>
  <si>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</si>
  <si>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</si>
  <si>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</si>
  <si>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</si>
  <si>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</si>
  <si>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</si>
  <si>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</si>
  <si>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</si>
  <si>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</si>
  <si>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</si>
  <si>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</si>
  <si>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</si>
  <si>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</si>
  <si>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</si>
  <si>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</si>
  <si>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</si>
  <si>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</si>
  <si>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</si>
  <si>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</si>
  <si>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</si>
  <si>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</si>
  <si>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</si>
  <si>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</si>
  <si>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</si>
  <si>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</si>
  <si>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</si>
  <si>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</si>
  <si>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</si>
  <si>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</si>
  <si>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</si>
  <si>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</si>
  <si>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</si>
  <si>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</si>
  <si>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</si>
  <si>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</si>
  <si>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</si>
  <si>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</si>
  <si>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</si>
  <si>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</si>
  <si>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</si>
  <si>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</si>
  <si>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</si>
  <si>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</si>
  <si>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</si>
  <si>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</si>
  <si>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</si>
  <si>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</si>
  <si>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</si>
  <si>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</si>
  <si>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</si>
  <si>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</si>
  <si>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</si>
  <si>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</si>
  <si>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</si>
  <si>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</si>
  <si>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</si>
  <si>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</si>
  <si>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</si>
  <si>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</si>
  <si>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</si>
  <si>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</si>
  <si>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</si>
  <si>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</si>
  <si>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</si>
  <si>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</si>
  <si>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</si>
  <si>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</si>
  <si>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</si>
  <si>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</si>
  <si>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</si>
  <si>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</si>
  <si>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</si>
  <si>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</si>
  <si>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</si>
  <si>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</si>
  <si>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</si>
  <si>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</si>
  <si>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</si>
  <si>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</si>
  <si>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</si>
  <si>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</si>
  <si>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</si>
  <si>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</si>
  <si>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</si>
  <si>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</si>
  <si>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</si>
  <si>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</si>
  <si>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</si>
  <si>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</si>
  <si>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</si>
  <si>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</si>
  <si>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</si>
  <si>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</si>
  <si>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</si>
  <si>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</si>
  <si>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</si>
  <si>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</si>
  <si>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</si>
  <si>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</si>
  <si>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</si>
  <si>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</si>
  <si>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</si>
  <si>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</si>
  <si>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</si>
  <si>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</si>
  <si>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</si>
  <si>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</si>
  <si>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</si>
  <si>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</si>
  <si>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</si>
  <si>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</si>
  <si>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</si>
  <si>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</si>
  <si>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</si>
  <si>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</si>
  <si>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</si>
  <si>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</si>
  <si>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</si>
  <si>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</si>
  <si>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</si>
  <si>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</si>
  <si>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.06 3 01 51106</t>
  </si>
  <si>
    <t>.07 0 00 92305</t>
  </si>
  <si>
    <t>88 0 00 49101</t>
  </si>
  <si>
    <t>.04 3 00 S1432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</si>
  <si>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</si>
  <si>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</si>
  <si>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</si>
  <si>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</si>
  <si>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</si>
  <si>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</si>
  <si>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88 0 00 51200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</si>
  <si>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</si>
  <si>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</si>
  <si>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</si>
  <si>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</si>
  <si>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</si>
  <si>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</si>
  <si>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</si>
  <si>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</si>
  <si>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.05 1 00 00425</t>
  </si>
  <si>
    <t>.05 1 00 00515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</si>
  <si>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</si>
  <si>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Подпрограмма "Развитие культуры в муниципальном районе "Карымский район" на 2018-2020 годы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</si>
  <si>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</si>
  <si>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</si>
  <si>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</si>
  <si>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</si>
  <si>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</si>
  <si>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2019 год</t>
  </si>
  <si>
    <t>2020 год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</si>
  <si>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2019-2020 годов</t>
  </si>
  <si>
    <t>Приложение №10 к решению Совета района</t>
  </si>
  <si>
    <t>№ 60 от  " 21 " декабря 2017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</si>
</sst>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2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164" fontId="0" fillId="0" borderId="0" xfId="0" applyNumberFormat="1" applyFill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0" fillId="0" borderId="0" xfId="0" applyNumberFormat="1" applyFill="1" applyBorder="1"/>
    <xf numFmtId="0" fontId="3" fillId="0" borderId="1" xfId="0" applyFont="1" applyFill="1" applyBorder="1" applyAlignment="1">
      <alignment horizontal="left"/>
    </xf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14" fillId="2" borderId="1" xfId="3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6" fillId="2" borderId="1" xfId="2" applyFont="1" applyFill="1" applyBorder="1" applyAlignment="1">
      <alignment vertical="center"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10" fillId="0" borderId="3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164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11" fillId="2" borderId="1" xfId="0" applyNumberFormat="1" applyFont="1" applyFill="1" applyBorder="1"/>
    <xf numFmtId="164" fontId="5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15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164" fontId="9" fillId="2" borderId="1" xfId="0" applyNumberFormat="1" applyFont="1" applyFill="1" applyBorder="1"/>
    <xf numFmtId="164" fontId="0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6" fillId="2" borderId="1" xfId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164" fontId="0" fillId="2" borderId="1" xfId="0" applyNumberFormat="1" applyFill="1" applyBorder="1"/>
    <xf numFmtId="164" fontId="5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164" fontId="5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</cellXfs>
  <cellStyles count="5"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7"/>
  <sheetViews>
    <sheetView tabSelected="1" zoomScale="75" zoomScaleNormal="75" zoomScaleSheetLayoutView="75" workbookViewId="0">
      <selection activeCell="G11" sqref="G11"/>
    </sheetView>
  </sheetViews>
  <sheetFormatPr defaultRowHeight="12.75"/>
  <cols>
    <col min="1" max="1" width="45.7109375" style="37" customWidth="1"/>
    <col min="2" max="2" width="7.85546875" style="1" customWidth="1"/>
    <col min="3" max="3" width="10.28515625" style="1" customWidth="1"/>
    <col min="4" max="4" width="15.28515625" style="3" customWidth="1"/>
    <col min="5" max="5" width="10.85546875" style="1" customWidth="1"/>
    <col min="6" max="6" width="12.7109375" style="2" customWidth="1"/>
    <col min="7" max="7" width="15.28515625" style="1" customWidth="1"/>
    <col min="8" max="9" width="9.140625" style="1"/>
    <col min="10" max="10" width="9.28515625" style="1" bestFit="1" customWidth="1"/>
    <col min="11" max="16384" width="9.140625" style="1"/>
  </cols>
  <sheetData>
    <row r="1" spans="1:9">
      <c r="D1" s="3" t="s">
        <v>298</v>
      </c>
    </row>
    <row r="2" spans="1:9">
      <c r="D2" s="3" t="s">
        <v>299</v>
      </c>
    </row>
    <row r="5" spans="1:9" ht="60" customHeight="1">
      <c r="A5" s="141" t="s">
        <v>297</v>
      </c>
      <c r="B5" s="142"/>
      <c r="C5" s="142"/>
      <c r="D5" s="142"/>
      <c r="E5" s="142"/>
      <c r="F5" s="143"/>
      <c r="G5" s="143"/>
    </row>
    <row r="6" spans="1:9" ht="15.75" customHeight="1">
      <c r="A6" s="141"/>
      <c r="B6" s="141"/>
      <c r="C6" s="141"/>
      <c r="D6" s="141"/>
      <c r="E6" s="141"/>
    </row>
    <row r="7" spans="1:9" ht="14.25" customHeight="1">
      <c r="A7" s="38"/>
      <c r="B7" s="4"/>
      <c r="C7" s="4"/>
      <c r="D7" s="5"/>
      <c r="E7" s="4"/>
    </row>
    <row r="8" spans="1:9" hidden="1"/>
    <row r="9" spans="1:9" ht="30" customHeight="1">
      <c r="A9" s="145" t="s">
        <v>0</v>
      </c>
      <c r="B9" s="144"/>
      <c r="C9" s="144"/>
      <c r="D9" s="144"/>
      <c r="E9" s="144"/>
      <c r="F9" s="139" t="s">
        <v>271</v>
      </c>
      <c r="G9" s="140"/>
    </row>
    <row r="10" spans="1:9" ht="58.5" customHeight="1">
      <c r="A10" s="145"/>
      <c r="B10" s="6" t="s">
        <v>30</v>
      </c>
      <c r="C10" s="6" t="s">
        <v>31</v>
      </c>
      <c r="D10" s="7" t="s">
        <v>32</v>
      </c>
      <c r="E10" s="6" t="s">
        <v>33</v>
      </c>
      <c r="F10" s="6" t="s">
        <v>295</v>
      </c>
      <c r="G10" s="63" t="s">
        <v>296</v>
      </c>
    </row>
    <row r="11" spans="1:9">
      <c r="A11" s="39">
        <v>1</v>
      </c>
      <c r="B11" s="8">
        <v>2</v>
      </c>
      <c r="C11" s="8">
        <v>3</v>
      </c>
      <c r="D11" s="8">
        <v>4</v>
      </c>
      <c r="E11" s="8">
        <v>5</v>
      </c>
      <c r="F11" s="64">
        <v>6</v>
      </c>
      <c r="G11" s="64">
        <v>7</v>
      </c>
    </row>
    <row r="12" spans="1:9" ht="15.75">
      <c r="A12" s="40" t="s">
        <v>1</v>
      </c>
      <c r="B12" s="9" t="s">
        <v>2</v>
      </c>
      <c r="C12" s="9"/>
      <c r="D12" s="10"/>
      <c r="E12" s="9"/>
      <c r="F12" s="11">
        <f t="shared" ref="F12:G12" si="0">F13+F18+F23+F40+F54+F59</f>
        <v>40283.299999999996</v>
      </c>
      <c r="G12" s="11">
        <f t="shared" si="0"/>
        <v>39449.300000000003</v>
      </c>
    </row>
    <row r="13" spans="1:9" ht="45" customHeight="1">
      <c r="A13" s="41" t="s">
        <v>111</v>
      </c>
      <c r="B13" s="12" t="s">
        <v>2</v>
      </c>
      <c r="C13" s="12" t="s">
        <v>3</v>
      </c>
      <c r="D13" s="13"/>
      <c r="E13" s="12"/>
      <c r="F13" s="14">
        <f t="shared" ref="F13:G16" si="1">F14</f>
        <v>1553.1000000000001</v>
      </c>
      <c r="G13" s="14">
        <f t="shared" si="1"/>
        <v>1517.6000000000001</v>
      </c>
    </row>
    <row r="14" spans="1:9" ht="24" customHeight="1">
      <c r="A14" s="42" t="s">
        <v>142</v>
      </c>
      <c r="B14" s="16" t="s">
        <v>2</v>
      </c>
      <c r="C14" s="16" t="s">
        <v>3</v>
      </c>
      <c r="D14" s="17" t="s">
        <v>143</v>
      </c>
      <c r="E14" s="16"/>
      <c r="F14" s="18">
        <f t="shared" si="1"/>
        <v>1553.1000000000001</v>
      </c>
      <c r="G14" s="18">
        <f t="shared" si="1"/>
        <v>1517.6000000000001</v>
      </c>
    </row>
    <row r="15" spans="1:9" ht="15">
      <c r="A15" s="42" t="s">
        <v>28</v>
      </c>
      <c r="B15" s="16" t="s">
        <v>2</v>
      </c>
      <c r="C15" s="16" t="s">
        <v>3</v>
      </c>
      <c r="D15" s="17" t="s">
        <v>254</v>
      </c>
      <c r="E15" s="16"/>
      <c r="F15" s="19">
        <f>F16</f>
        <v>1553.1000000000001</v>
      </c>
      <c r="G15" s="19">
        <f t="shared" si="1"/>
        <v>1517.6000000000001</v>
      </c>
      <c r="H15" s="15"/>
      <c r="I15" s="15"/>
    </row>
    <row r="16" spans="1:9" ht="78" customHeight="1">
      <c r="A16" s="43" t="s">
        <v>144</v>
      </c>
      <c r="B16" s="20" t="s">
        <v>2</v>
      </c>
      <c r="C16" s="20" t="s">
        <v>3</v>
      </c>
      <c r="D16" s="21" t="s">
        <v>254</v>
      </c>
      <c r="E16" s="20">
        <v>100</v>
      </c>
      <c r="F16" s="22">
        <f t="shared" si="1"/>
        <v>1553.1000000000001</v>
      </c>
      <c r="G16" s="22">
        <f t="shared" si="1"/>
        <v>1517.6000000000001</v>
      </c>
    </row>
    <row r="17" spans="1:9" ht="31.5" customHeight="1">
      <c r="A17" s="43" t="s">
        <v>145</v>
      </c>
      <c r="B17" s="20" t="s">
        <v>2</v>
      </c>
      <c r="C17" s="20" t="s">
        <v>3</v>
      </c>
      <c r="D17" s="21" t="s">
        <v>254</v>
      </c>
      <c r="E17" s="23">
        <v>120</v>
      </c>
      <c r="F17" s="65">
        <f>1753.9-200.8</f>
        <v>1553.1000000000001</v>
      </c>
      <c r="G17" s="65">
        <f>1753.9-236.3</f>
        <v>1517.6000000000001</v>
      </c>
      <c r="H17" s="15"/>
      <c r="I17" s="15"/>
    </row>
    <row r="18" spans="1:9" ht="78" customHeight="1">
      <c r="A18" s="41" t="s">
        <v>130</v>
      </c>
      <c r="B18" s="12" t="s">
        <v>2</v>
      </c>
      <c r="C18" s="12" t="s">
        <v>5</v>
      </c>
      <c r="D18" s="13"/>
      <c r="E18" s="12"/>
      <c r="F18" s="14">
        <f t="shared" ref="F18:G21" si="2">F19</f>
        <v>503.40000000000003</v>
      </c>
      <c r="G18" s="14">
        <f t="shared" si="2"/>
        <v>495.1</v>
      </c>
    </row>
    <row r="19" spans="1:9" ht="22.5" customHeight="1">
      <c r="A19" s="42" t="s">
        <v>142</v>
      </c>
      <c r="B19" s="16" t="s">
        <v>2</v>
      </c>
      <c r="C19" s="16" t="s">
        <v>5</v>
      </c>
      <c r="D19" s="17" t="s">
        <v>143</v>
      </c>
      <c r="E19" s="16"/>
      <c r="F19" s="14">
        <f t="shared" si="2"/>
        <v>503.40000000000003</v>
      </c>
      <c r="G19" s="14">
        <f t="shared" si="2"/>
        <v>495.1</v>
      </c>
    </row>
    <row r="20" spans="1:9" ht="15">
      <c r="A20" s="42" t="s">
        <v>4</v>
      </c>
      <c r="B20" s="16" t="s">
        <v>2</v>
      </c>
      <c r="C20" s="16" t="s">
        <v>5</v>
      </c>
      <c r="D20" s="17" t="s">
        <v>255</v>
      </c>
      <c r="E20" s="16"/>
      <c r="F20" s="14">
        <f t="shared" si="2"/>
        <v>503.40000000000003</v>
      </c>
      <c r="G20" s="14">
        <f t="shared" si="2"/>
        <v>495.1</v>
      </c>
    </row>
    <row r="21" spans="1:9" ht="77.25" customHeight="1">
      <c r="A21" s="43" t="s">
        <v>144</v>
      </c>
      <c r="B21" s="23" t="s">
        <v>2</v>
      </c>
      <c r="C21" s="23" t="s">
        <v>5</v>
      </c>
      <c r="D21" s="21" t="s">
        <v>255</v>
      </c>
      <c r="E21" s="24">
        <v>100</v>
      </c>
      <c r="F21" s="14">
        <f t="shared" si="2"/>
        <v>503.40000000000003</v>
      </c>
      <c r="G21" s="14">
        <f t="shared" si="2"/>
        <v>495.1</v>
      </c>
    </row>
    <row r="22" spans="1:9" ht="25.5">
      <c r="A22" s="43" t="s">
        <v>145</v>
      </c>
      <c r="B22" s="23" t="s">
        <v>2</v>
      </c>
      <c r="C22" s="23" t="s">
        <v>5</v>
      </c>
      <c r="D22" s="21" t="s">
        <v>255</v>
      </c>
      <c r="E22" s="23">
        <v>120</v>
      </c>
      <c r="F22" s="134">
        <f>550.1-46.7</f>
        <v>503.40000000000003</v>
      </c>
      <c r="G22" s="65">
        <f>550.1-55</f>
        <v>495.1</v>
      </c>
    </row>
    <row r="23" spans="1:9" ht="44.25" customHeight="1">
      <c r="A23" s="41" t="s">
        <v>35</v>
      </c>
      <c r="B23" s="12" t="s">
        <v>2</v>
      </c>
      <c r="C23" s="12" t="s">
        <v>6</v>
      </c>
      <c r="D23" s="13"/>
      <c r="E23" s="12"/>
      <c r="F23" s="14">
        <f t="shared" ref="F23:G23" si="3">F24+F31</f>
        <v>13173.999999999998</v>
      </c>
      <c r="G23" s="14">
        <f t="shared" si="3"/>
        <v>12849</v>
      </c>
    </row>
    <row r="24" spans="1:9" ht="66" customHeight="1">
      <c r="A24" s="42" t="s">
        <v>247</v>
      </c>
      <c r="B24" s="26" t="s">
        <v>2</v>
      </c>
      <c r="C24" s="26" t="s">
        <v>6</v>
      </c>
      <c r="D24" s="17" t="s">
        <v>148</v>
      </c>
      <c r="E24" s="26"/>
      <c r="F24" s="18">
        <f t="shared" ref="F24:G24" si="4">F25+F28</f>
        <v>12704.099999999999</v>
      </c>
      <c r="G24" s="18">
        <f t="shared" si="4"/>
        <v>12403.3</v>
      </c>
    </row>
    <row r="25" spans="1:9" ht="15">
      <c r="A25" s="42" t="s">
        <v>4</v>
      </c>
      <c r="B25" s="16" t="s">
        <v>2</v>
      </c>
      <c r="C25" s="16" t="s">
        <v>6</v>
      </c>
      <c r="D25" s="17" t="s">
        <v>256</v>
      </c>
      <c r="E25" s="16"/>
      <c r="F25" s="18">
        <f t="shared" ref="F25:G26" si="5">F26</f>
        <v>12330.8</v>
      </c>
      <c r="G25" s="18">
        <f t="shared" si="5"/>
        <v>12049</v>
      </c>
    </row>
    <row r="26" spans="1:9" ht="63.75">
      <c r="A26" s="43" t="s">
        <v>144</v>
      </c>
      <c r="B26" s="20" t="s">
        <v>2</v>
      </c>
      <c r="C26" s="20" t="s">
        <v>6</v>
      </c>
      <c r="D26" s="28" t="s">
        <v>256</v>
      </c>
      <c r="E26" s="24">
        <v>100</v>
      </c>
      <c r="F26" s="25">
        <f t="shared" si="5"/>
        <v>12330.8</v>
      </c>
      <c r="G26" s="25">
        <f t="shared" si="5"/>
        <v>12049</v>
      </c>
    </row>
    <row r="27" spans="1:9" ht="33" customHeight="1">
      <c r="A27" s="43" t="s">
        <v>145</v>
      </c>
      <c r="B27" s="66" t="s">
        <v>2</v>
      </c>
      <c r="C27" s="66" t="s">
        <v>6</v>
      </c>
      <c r="D27" s="67" t="s">
        <v>256</v>
      </c>
      <c r="E27" s="68">
        <v>120</v>
      </c>
      <c r="F27" s="104">
        <f>13925.4-1594.6</f>
        <v>12330.8</v>
      </c>
      <c r="G27" s="104">
        <f>13925.4-1876.4</f>
        <v>12049</v>
      </c>
    </row>
    <row r="28" spans="1:9" ht="39.75" customHeight="1">
      <c r="A28" s="42" t="s">
        <v>294</v>
      </c>
      <c r="B28" s="69" t="s">
        <v>2</v>
      </c>
      <c r="C28" s="69" t="s">
        <v>6</v>
      </c>
      <c r="D28" s="70" t="s">
        <v>216</v>
      </c>
      <c r="E28" s="69"/>
      <c r="F28" s="71">
        <f t="shared" ref="F28:G29" si="6">F29</f>
        <v>373.3</v>
      </c>
      <c r="G28" s="71">
        <f t="shared" si="6"/>
        <v>354.3</v>
      </c>
    </row>
    <row r="29" spans="1:9" ht="63.75">
      <c r="A29" s="43" t="s">
        <v>144</v>
      </c>
      <c r="B29" s="68" t="s">
        <v>2</v>
      </c>
      <c r="C29" s="68" t="s">
        <v>6</v>
      </c>
      <c r="D29" s="67" t="s">
        <v>216</v>
      </c>
      <c r="E29" s="68">
        <v>100</v>
      </c>
      <c r="F29" s="72">
        <f t="shared" si="6"/>
        <v>373.3</v>
      </c>
      <c r="G29" s="72">
        <f t="shared" si="6"/>
        <v>354.3</v>
      </c>
    </row>
    <row r="30" spans="1:9" ht="29.25" customHeight="1">
      <c r="A30" s="44" t="s">
        <v>154</v>
      </c>
      <c r="B30" s="68" t="s">
        <v>2</v>
      </c>
      <c r="C30" s="68" t="s">
        <v>6</v>
      </c>
      <c r="D30" s="67" t="s">
        <v>216</v>
      </c>
      <c r="E30" s="68">
        <v>110</v>
      </c>
      <c r="F30" s="104">
        <v>373.3</v>
      </c>
      <c r="G30" s="104">
        <v>354.3</v>
      </c>
    </row>
    <row r="31" spans="1:9" ht="14.25" customHeight="1">
      <c r="A31" s="42" t="s">
        <v>142</v>
      </c>
      <c r="B31" s="73" t="s">
        <v>2</v>
      </c>
      <c r="C31" s="73" t="s">
        <v>6</v>
      </c>
      <c r="D31" s="74" t="s">
        <v>143</v>
      </c>
      <c r="E31" s="73"/>
      <c r="F31" s="75">
        <f t="shared" ref="F31:G31" si="7">F32+F35</f>
        <v>469.9</v>
      </c>
      <c r="G31" s="75">
        <f t="shared" si="7"/>
        <v>445.7</v>
      </c>
    </row>
    <row r="32" spans="1:9" ht="59.25" customHeight="1">
      <c r="A32" s="41" t="s">
        <v>133</v>
      </c>
      <c r="B32" s="76" t="s">
        <v>2</v>
      </c>
      <c r="C32" s="76" t="s">
        <v>6</v>
      </c>
      <c r="D32" s="77" t="s">
        <v>212</v>
      </c>
      <c r="E32" s="76"/>
      <c r="F32" s="75">
        <f t="shared" ref="F32:G33" si="8">F33</f>
        <v>0.6</v>
      </c>
      <c r="G32" s="75">
        <f t="shared" si="8"/>
        <v>0.6</v>
      </c>
    </row>
    <row r="33" spans="1:7" ht="41.25" customHeight="1">
      <c r="A33" s="43" t="s">
        <v>146</v>
      </c>
      <c r="B33" s="68" t="s">
        <v>2</v>
      </c>
      <c r="C33" s="68" t="s">
        <v>6</v>
      </c>
      <c r="D33" s="78" t="s">
        <v>212</v>
      </c>
      <c r="E33" s="68">
        <v>200</v>
      </c>
      <c r="F33" s="79">
        <f t="shared" si="8"/>
        <v>0.6</v>
      </c>
      <c r="G33" s="79">
        <f t="shared" si="8"/>
        <v>0.6</v>
      </c>
    </row>
    <row r="34" spans="1:7" ht="26.25">
      <c r="A34" s="45" t="s">
        <v>77</v>
      </c>
      <c r="B34" s="68" t="s">
        <v>2</v>
      </c>
      <c r="C34" s="68" t="s">
        <v>6</v>
      </c>
      <c r="D34" s="78" t="s">
        <v>212</v>
      </c>
      <c r="E34" s="68">
        <v>240</v>
      </c>
      <c r="F34" s="104">
        <v>0.6</v>
      </c>
      <c r="G34" s="104">
        <v>0.6</v>
      </c>
    </row>
    <row r="35" spans="1:7" ht="59.25" customHeight="1">
      <c r="A35" s="41" t="s">
        <v>283</v>
      </c>
      <c r="B35" s="76" t="s">
        <v>2</v>
      </c>
      <c r="C35" s="76" t="s">
        <v>6</v>
      </c>
      <c r="D35" s="77" t="s">
        <v>282</v>
      </c>
      <c r="E35" s="76"/>
      <c r="F35" s="75">
        <f t="shared" ref="F35:G35" si="9">F36+F38</f>
        <v>469.29999999999995</v>
      </c>
      <c r="G35" s="75">
        <f t="shared" si="9"/>
        <v>445.09999999999997</v>
      </c>
    </row>
    <row r="36" spans="1:7" ht="82.5" customHeight="1">
      <c r="A36" s="43" t="s">
        <v>144</v>
      </c>
      <c r="B36" s="68" t="s">
        <v>2</v>
      </c>
      <c r="C36" s="68" t="s">
        <v>6</v>
      </c>
      <c r="D36" s="78" t="s">
        <v>282</v>
      </c>
      <c r="E36" s="68">
        <v>100</v>
      </c>
      <c r="F36" s="79">
        <f t="shared" ref="F36:G36" si="10">F37</f>
        <v>400.9</v>
      </c>
      <c r="G36" s="79">
        <f t="shared" si="10"/>
        <v>386.7</v>
      </c>
    </row>
    <row r="37" spans="1:7" ht="39.75" customHeight="1">
      <c r="A37" s="44" t="s">
        <v>154</v>
      </c>
      <c r="B37" s="68" t="s">
        <v>2</v>
      </c>
      <c r="C37" s="68" t="s">
        <v>6</v>
      </c>
      <c r="D37" s="78" t="s">
        <v>282</v>
      </c>
      <c r="E37" s="68">
        <v>110</v>
      </c>
      <c r="F37" s="104">
        <v>400.9</v>
      </c>
      <c r="G37" s="104">
        <v>386.7</v>
      </c>
    </row>
    <row r="38" spans="1:7" ht="42.75" customHeight="1">
      <c r="A38" s="43" t="s">
        <v>146</v>
      </c>
      <c r="B38" s="68" t="s">
        <v>2</v>
      </c>
      <c r="C38" s="68" t="s">
        <v>6</v>
      </c>
      <c r="D38" s="78" t="s">
        <v>282</v>
      </c>
      <c r="E38" s="68">
        <v>200</v>
      </c>
      <c r="F38" s="79">
        <f t="shared" ref="F38:G38" si="11">F39</f>
        <v>68.400000000000006</v>
      </c>
      <c r="G38" s="79">
        <f t="shared" si="11"/>
        <v>58.4</v>
      </c>
    </row>
    <row r="39" spans="1:7" ht="47.25" customHeight="1">
      <c r="A39" s="43" t="s">
        <v>147</v>
      </c>
      <c r="B39" s="68" t="s">
        <v>2</v>
      </c>
      <c r="C39" s="68" t="s">
        <v>6</v>
      </c>
      <c r="D39" s="78" t="s">
        <v>282</v>
      </c>
      <c r="E39" s="68">
        <v>240</v>
      </c>
      <c r="F39" s="104">
        <v>68.400000000000006</v>
      </c>
      <c r="G39" s="104">
        <v>58.4</v>
      </c>
    </row>
    <row r="40" spans="1:7" ht="71.25" customHeight="1">
      <c r="A40" s="40" t="s">
        <v>213</v>
      </c>
      <c r="B40" s="76" t="s">
        <v>2</v>
      </c>
      <c r="C40" s="76" t="s">
        <v>14</v>
      </c>
      <c r="D40" s="80"/>
      <c r="E40" s="68"/>
      <c r="F40" s="81">
        <f t="shared" ref="F40:G40" si="12">F41+F50</f>
        <v>8325.2000000000007</v>
      </c>
      <c r="G40" s="81">
        <f t="shared" si="12"/>
        <v>8128.9000000000005</v>
      </c>
    </row>
    <row r="41" spans="1:7" ht="115.5" customHeight="1">
      <c r="A41" s="41" t="s">
        <v>149</v>
      </c>
      <c r="B41" s="76" t="s">
        <v>2</v>
      </c>
      <c r="C41" s="76" t="s">
        <v>14</v>
      </c>
      <c r="D41" s="70" t="s">
        <v>150</v>
      </c>
      <c r="E41" s="76"/>
      <c r="F41" s="82">
        <f t="shared" ref="F41:G42" si="13">F42</f>
        <v>7482.2000000000007</v>
      </c>
      <c r="G41" s="82">
        <f t="shared" si="13"/>
        <v>7305.2000000000007</v>
      </c>
    </row>
    <row r="42" spans="1:7" ht="30" customHeight="1">
      <c r="A42" s="41" t="s">
        <v>189</v>
      </c>
      <c r="B42" s="76" t="s">
        <v>2</v>
      </c>
      <c r="C42" s="76" t="s">
        <v>14</v>
      </c>
      <c r="D42" s="70" t="s">
        <v>152</v>
      </c>
      <c r="E42" s="76"/>
      <c r="F42" s="82">
        <f t="shared" si="13"/>
        <v>7482.2000000000007</v>
      </c>
      <c r="G42" s="82">
        <f t="shared" si="13"/>
        <v>7305.2000000000007</v>
      </c>
    </row>
    <row r="43" spans="1:7" ht="62.25" customHeight="1">
      <c r="A43" s="41" t="s">
        <v>151</v>
      </c>
      <c r="B43" s="69" t="s">
        <v>2</v>
      </c>
      <c r="C43" s="69" t="s">
        <v>14</v>
      </c>
      <c r="D43" s="70" t="s">
        <v>153</v>
      </c>
      <c r="E43" s="76"/>
      <c r="F43" s="82">
        <f t="shared" ref="F43:G43" si="14">F44+F47</f>
        <v>7482.2000000000007</v>
      </c>
      <c r="G43" s="82">
        <f t="shared" si="14"/>
        <v>7305.2000000000007</v>
      </c>
    </row>
    <row r="44" spans="1:7" ht="15">
      <c r="A44" s="42" t="s">
        <v>4</v>
      </c>
      <c r="B44" s="69" t="s">
        <v>2</v>
      </c>
      <c r="C44" s="69" t="s">
        <v>14</v>
      </c>
      <c r="D44" s="70" t="s">
        <v>257</v>
      </c>
      <c r="E44" s="69"/>
      <c r="F44" s="83">
        <f t="shared" ref="F44:G45" si="15">F45</f>
        <v>7272.7000000000007</v>
      </c>
      <c r="G44" s="83">
        <f t="shared" si="15"/>
        <v>7106.5000000000009</v>
      </c>
    </row>
    <row r="45" spans="1:7" ht="63.75">
      <c r="A45" s="43" t="s">
        <v>144</v>
      </c>
      <c r="B45" s="66" t="s">
        <v>2</v>
      </c>
      <c r="C45" s="66" t="s">
        <v>14</v>
      </c>
      <c r="D45" s="84" t="s">
        <v>257</v>
      </c>
      <c r="E45" s="85">
        <v>100</v>
      </c>
      <c r="F45" s="86">
        <f t="shared" si="15"/>
        <v>7272.7000000000007</v>
      </c>
      <c r="G45" s="86">
        <f t="shared" si="15"/>
        <v>7106.5000000000009</v>
      </c>
    </row>
    <row r="46" spans="1:7" ht="37.5" customHeight="1">
      <c r="A46" s="43" t="s">
        <v>145</v>
      </c>
      <c r="B46" s="66" t="s">
        <v>2</v>
      </c>
      <c r="C46" s="66" t="s">
        <v>14</v>
      </c>
      <c r="D46" s="84" t="s">
        <v>257</v>
      </c>
      <c r="E46" s="68">
        <v>120</v>
      </c>
      <c r="F46" s="104">
        <f>8213.2-940.5</f>
        <v>7272.7000000000007</v>
      </c>
      <c r="G46" s="104">
        <f>8213.2-1106.7</f>
        <v>7106.5000000000009</v>
      </c>
    </row>
    <row r="47" spans="1:7" ht="105.75" customHeight="1">
      <c r="A47" s="50" t="s">
        <v>278</v>
      </c>
      <c r="B47" s="76" t="s">
        <v>2</v>
      </c>
      <c r="C47" s="76" t="s">
        <v>14</v>
      </c>
      <c r="D47" s="77" t="s">
        <v>279</v>
      </c>
      <c r="E47" s="73"/>
      <c r="F47" s="87">
        <f t="shared" ref="F47:G48" si="16">F48</f>
        <v>209.5</v>
      </c>
      <c r="G47" s="87">
        <f t="shared" si="16"/>
        <v>198.7</v>
      </c>
    </row>
    <row r="48" spans="1:7" ht="47.25" customHeight="1">
      <c r="A48" s="43" t="s">
        <v>146</v>
      </c>
      <c r="B48" s="66" t="s">
        <v>2</v>
      </c>
      <c r="C48" s="66" t="s">
        <v>14</v>
      </c>
      <c r="D48" s="78" t="s">
        <v>279</v>
      </c>
      <c r="E48" s="68">
        <v>200</v>
      </c>
      <c r="F48" s="88">
        <f t="shared" si="16"/>
        <v>209.5</v>
      </c>
      <c r="G48" s="88">
        <f t="shared" si="16"/>
        <v>198.7</v>
      </c>
    </row>
    <row r="49" spans="1:7" ht="40.5" customHeight="1">
      <c r="A49" s="43" t="s">
        <v>147</v>
      </c>
      <c r="B49" s="66" t="s">
        <v>2</v>
      </c>
      <c r="C49" s="66" t="s">
        <v>14</v>
      </c>
      <c r="D49" s="78" t="s">
        <v>279</v>
      </c>
      <c r="E49" s="68">
        <v>240</v>
      </c>
      <c r="F49" s="104">
        <v>209.5</v>
      </c>
      <c r="G49" s="104">
        <v>198.7</v>
      </c>
    </row>
    <row r="50" spans="1:7" ht="15">
      <c r="A50" s="46" t="s">
        <v>142</v>
      </c>
      <c r="B50" s="69" t="s">
        <v>2</v>
      </c>
      <c r="C50" s="69" t="s">
        <v>14</v>
      </c>
      <c r="D50" s="70" t="s">
        <v>143</v>
      </c>
      <c r="E50" s="89"/>
      <c r="F50" s="83">
        <f t="shared" ref="F50:G52" si="17">F51</f>
        <v>843</v>
      </c>
      <c r="G50" s="83">
        <f t="shared" si="17"/>
        <v>823.7</v>
      </c>
    </row>
    <row r="51" spans="1:7" ht="15">
      <c r="A51" s="47" t="s">
        <v>4</v>
      </c>
      <c r="B51" s="66" t="s">
        <v>2</v>
      </c>
      <c r="C51" s="66" t="s">
        <v>14</v>
      </c>
      <c r="D51" s="84" t="s">
        <v>255</v>
      </c>
      <c r="E51" s="76"/>
      <c r="F51" s="86">
        <f t="shared" si="17"/>
        <v>843</v>
      </c>
      <c r="G51" s="86">
        <f t="shared" si="17"/>
        <v>823.7</v>
      </c>
    </row>
    <row r="52" spans="1:7" ht="63.75">
      <c r="A52" s="43" t="s">
        <v>144</v>
      </c>
      <c r="B52" s="66" t="s">
        <v>2</v>
      </c>
      <c r="C52" s="66" t="s">
        <v>14</v>
      </c>
      <c r="D52" s="84" t="s">
        <v>255</v>
      </c>
      <c r="E52" s="85">
        <v>100</v>
      </c>
      <c r="F52" s="86">
        <f t="shared" si="17"/>
        <v>843</v>
      </c>
      <c r="G52" s="86">
        <f t="shared" si="17"/>
        <v>823.7</v>
      </c>
    </row>
    <row r="53" spans="1:7" ht="25.5">
      <c r="A53" s="43" t="s">
        <v>145</v>
      </c>
      <c r="B53" s="66" t="s">
        <v>2</v>
      </c>
      <c r="C53" s="66" t="s">
        <v>14</v>
      </c>
      <c r="D53" s="84" t="s">
        <v>255</v>
      </c>
      <c r="E53" s="68">
        <v>120</v>
      </c>
      <c r="F53" s="104">
        <f>952-109</f>
        <v>843</v>
      </c>
      <c r="G53" s="104">
        <f>952-128.3</f>
        <v>823.7</v>
      </c>
    </row>
    <row r="54" spans="1:7" ht="21.75" customHeight="1">
      <c r="A54" s="41" t="s">
        <v>8</v>
      </c>
      <c r="B54" s="76" t="s">
        <v>2</v>
      </c>
      <c r="C54" s="76">
        <v>11</v>
      </c>
      <c r="D54" s="74"/>
      <c r="E54" s="76"/>
      <c r="F54" s="82">
        <f t="shared" ref="F54:G57" si="18">F55</f>
        <v>1000</v>
      </c>
      <c r="G54" s="82">
        <f t="shared" si="18"/>
        <v>1000</v>
      </c>
    </row>
    <row r="55" spans="1:7" ht="21.75" customHeight="1">
      <c r="A55" s="48" t="s">
        <v>142</v>
      </c>
      <c r="B55" s="76" t="s">
        <v>2</v>
      </c>
      <c r="C55" s="76">
        <v>11</v>
      </c>
      <c r="D55" s="70" t="s">
        <v>143</v>
      </c>
      <c r="E55" s="76"/>
      <c r="F55" s="82">
        <f t="shared" si="18"/>
        <v>1000</v>
      </c>
      <c r="G55" s="82">
        <f t="shared" si="18"/>
        <v>1000</v>
      </c>
    </row>
    <row r="56" spans="1:7" ht="18" customHeight="1">
      <c r="A56" s="47" t="s">
        <v>37</v>
      </c>
      <c r="B56" s="66" t="s">
        <v>2</v>
      </c>
      <c r="C56" s="66">
        <v>11</v>
      </c>
      <c r="D56" s="84" t="s">
        <v>261</v>
      </c>
      <c r="E56" s="66"/>
      <c r="F56" s="86">
        <f t="shared" si="18"/>
        <v>1000</v>
      </c>
      <c r="G56" s="86">
        <f t="shared" si="18"/>
        <v>1000</v>
      </c>
    </row>
    <row r="57" spans="1:7" ht="19.5" customHeight="1">
      <c r="A57" s="47" t="s">
        <v>65</v>
      </c>
      <c r="B57" s="66" t="s">
        <v>2</v>
      </c>
      <c r="C57" s="66">
        <v>11</v>
      </c>
      <c r="D57" s="84" t="s">
        <v>261</v>
      </c>
      <c r="E57" s="66">
        <v>800</v>
      </c>
      <c r="F57" s="86">
        <f t="shared" si="18"/>
        <v>1000</v>
      </c>
      <c r="G57" s="86">
        <f t="shared" si="18"/>
        <v>1000</v>
      </c>
    </row>
    <row r="58" spans="1:7" ht="14.25">
      <c r="A58" s="49" t="s">
        <v>66</v>
      </c>
      <c r="B58" s="66" t="s">
        <v>2</v>
      </c>
      <c r="C58" s="66">
        <v>11</v>
      </c>
      <c r="D58" s="84" t="s">
        <v>261</v>
      </c>
      <c r="E58" s="68">
        <v>870</v>
      </c>
      <c r="F58" s="104">
        <v>1000</v>
      </c>
      <c r="G58" s="104">
        <v>1000</v>
      </c>
    </row>
    <row r="59" spans="1:7" ht="21" customHeight="1">
      <c r="A59" s="41" t="s">
        <v>10</v>
      </c>
      <c r="B59" s="76" t="s">
        <v>2</v>
      </c>
      <c r="C59" s="76">
        <v>13</v>
      </c>
      <c r="D59" s="74"/>
      <c r="E59" s="76"/>
      <c r="F59" s="82">
        <f t="shared" ref="F59:G59" si="19">F60+F88+F78</f>
        <v>15727.6</v>
      </c>
      <c r="G59" s="82">
        <f t="shared" si="19"/>
        <v>15458.699999999999</v>
      </c>
    </row>
    <row r="60" spans="1:7" ht="60.75" customHeight="1">
      <c r="A60" s="42" t="s">
        <v>155</v>
      </c>
      <c r="B60" s="89" t="s">
        <v>2</v>
      </c>
      <c r="C60" s="89">
        <v>13</v>
      </c>
      <c r="D60" s="84" t="s">
        <v>156</v>
      </c>
      <c r="E60" s="68"/>
      <c r="F60" s="86">
        <f t="shared" ref="F60:G60" si="20">F61+F70</f>
        <v>4454.5</v>
      </c>
      <c r="G60" s="86">
        <f t="shared" si="20"/>
        <v>4327.2999999999993</v>
      </c>
    </row>
    <row r="61" spans="1:7" ht="34.5" customHeight="1">
      <c r="A61" s="42" t="s">
        <v>157</v>
      </c>
      <c r="B61" s="89" t="s">
        <v>2</v>
      </c>
      <c r="C61" s="89">
        <v>13</v>
      </c>
      <c r="D61" s="84" t="s">
        <v>159</v>
      </c>
      <c r="E61" s="68"/>
      <c r="F61" s="86">
        <f t="shared" ref="F61:G61" si="21">F62+F66</f>
        <v>549</v>
      </c>
      <c r="G61" s="86">
        <f t="shared" si="21"/>
        <v>508</v>
      </c>
    </row>
    <row r="62" spans="1:7" ht="60.75" customHeight="1">
      <c r="A62" s="50" t="s">
        <v>158</v>
      </c>
      <c r="B62" s="89" t="s">
        <v>2</v>
      </c>
      <c r="C62" s="89">
        <v>13</v>
      </c>
      <c r="D62" s="84" t="s">
        <v>160</v>
      </c>
      <c r="E62" s="68"/>
      <c r="F62" s="86">
        <f t="shared" ref="F62:G64" si="22">F63</f>
        <v>100</v>
      </c>
      <c r="G62" s="86">
        <f t="shared" si="22"/>
        <v>125</v>
      </c>
    </row>
    <row r="63" spans="1:7" ht="42.75" customHeight="1">
      <c r="A63" s="45" t="s">
        <v>104</v>
      </c>
      <c r="B63" s="89" t="s">
        <v>2</v>
      </c>
      <c r="C63" s="89">
        <v>13</v>
      </c>
      <c r="D63" s="84" t="s">
        <v>262</v>
      </c>
      <c r="E63" s="68"/>
      <c r="F63" s="86">
        <f t="shared" si="22"/>
        <v>100</v>
      </c>
      <c r="G63" s="86">
        <f t="shared" si="22"/>
        <v>125</v>
      </c>
    </row>
    <row r="64" spans="1:7" ht="39.75" customHeight="1">
      <c r="A64" s="43" t="s">
        <v>146</v>
      </c>
      <c r="B64" s="89" t="s">
        <v>2</v>
      </c>
      <c r="C64" s="89">
        <v>13</v>
      </c>
      <c r="D64" s="84" t="s">
        <v>262</v>
      </c>
      <c r="E64" s="68">
        <v>200</v>
      </c>
      <c r="F64" s="86">
        <f t="shared" si="22"/>
        <v>100</v>
      </c>
      <c r="G64" s="86">
        <f t="shared" si="22"/>
        <v>125</v>
      </c>
    </row>
    <row r="65" spans="1:7" ht="39" customHeight="1">
      <c r="A65" s="43" t="s">
        <v>147</v>
      </c>
      <c r="B65" s="89" t="s">
        <v>2</v>
      </c>
      <c r="C65" s="89">
        <v>13</v>
      </c>
      <c r="D65" s="84" t="s">
        <v>262</v>
      </c>
      <c r="E65" s="68">
        <v>240</v>
      </c>
      <c r="F65" s="104">
        <v>100</v>
      </c>
      <c r="G65" s="104">
        <v>125</v>
      </c>
    </row>
    <row r="66" spans="1:7" ht="48.75" customHeight="1">
      <c r="A66" s="51" t="s">
        <v>161</v>
      </c>
      <c r="B66" s="89" t="s">
        <v>2</v>
      </c>
      <c r="C66" s="89">
        <v>13</v>
      </c>
      <c r="D66" s="84" t="s">
        <v>162</v>
      </c>
      <c r="E66" s="68"/>
      <c r="F66" s="86">
        <f t="shared" ref="F66:G68" si="23">F67</f>
        <v>449</v>
      </c>
      <c r="G66" s="86">
        <f t="shared" si="23"/>
        <v>383</v>
      </c>
    </row>
    <row r="67" spans="1:7" ht="39" customHeight="1">
      <c r="A67" s="47" t="s">
        <v>60</v>
      </c>
      <c r="B67" s="89" t="s">
        <v>2</v>
      </c>
      <c r="C67" s="89">
        <v>13</v>
      </c>
      <c r="D67" s="84" t="s">
        <v>258</v>
      </c>
      <c r="E67" s="68"/>
      <c r="F67" s="86">
        <f t="shared" si="23"/>
        <v>449</v>
      </c>
      <c r="G67" s="86">
        <f t="shared" si="23"/>
        <v>383</v>
      </c>
    </row>
    <row r="68" spans="1:7" ht="48.75" customHeight="1">
      <c r="A68" s="43" t="s">
        <v>146</v>
      </c>
      <c r="B68" s="89" t="s">
        <v>2</v>
      </c>
      <c r="C68" s="89">
        <v>13</v>
      </c>
      <c r="D68" s="84" t="s">
        <v>258</v>
      </c>
      <c r="E68" s="68">
        <v>200</v>
      </c>
      <c r="F68" s="86">
        <f t="shared" si="23"/>
        <v>449</v>
      </c>
      <c r="G68" s="86">
        <f t="shared" si="23"/>
        <v>383</v>
      </c>
    </row>
    <row r="69" spans="1:7" ht="39" customHeight="1">
      <c r="A69" s="43" t="s">
        <v>147</v>
      </c>
      <c r="B69" s="89" t="s">
        <v>2</v>
      </c>
      <c r="C69" s="89">
        <v>13</v>
      </c>
      <c r="D69" s="84" t="s">
        <v>258</v>
      </c>
      <c r="E69" s="68">
        <v>240</v>
      </c>
      <c r="F69" s="104">
        <v>449</v>
      </c>
      <c r="G69" s="104">
        <v>383</v>
      </c>
    </row>
    <row r="70" spans="1:7" ht="94.5" customHeight="1">
      <c r="A70" s="50" t="s">
        <v>163</v>
      </c>
      <c r="B70" s="89" t="s">
        <v>2</v>
      </c>
      <c r="C70" s="89">
        <v>13</v>
      </c>
      <c r="D70" s="84" t="s">
        <v>223</v>
      </c>
      <c r="E70" s="68"/>
      <c r="F70" s="86">
        <f t="shared" ref="F70:G70" si="24">F71</f>
        <v>3905.5</v>
      </c>
      <c r="G70" s="86">
        <f t="shared" si="24"/>
        <v>3819.2999999999997</v>
      </c>
    </row>
    <row r="71" spans="1:7" ht="15">
      <c r="A71" s="47" t="s">
        <v>4</v>
      </c>
      <c r="B71" s="89" t="s">
        <v>2</v>
      </c>
      <c r="C71" s="89">
        <v>13</v>
      </c>
      <c r="D71" s="84" t="s">
        <v>259</v>
      </c>
      <c r="E71" s="76"/>
      <c r="F71" s="86">
        <f t="shared" ref="F71:G71" si="25">F72+F74+F76</f>
        <v>3905.5</v>
      </c>
      <c r="G71" s="86">
        <f t="shared" si="25"/>
        <v>3819.2999999999997</v>
      </c>
    </row>
    <row r="72" spans="1:7" ht="63.75">
      <c r="A72" s="43" t="s">
        <v>144</v>
      </c>
      <c r="B72" s="66" t="s">
        <v>2</v>
      </c>
      <c r="C72" s="89">
        <v>13</v>
      </c>
      <c r="D72" s="84" t="s">
        <v>259</v>
      </c>
      <c r="E72" s="85">
        <v>100</v>
      </c>
      <c r="F72" s="86">
        <f t="shared" ref="F72:G72" si="26">F73</f>
        <v>3774.8</v>
      </c>
      <c r="G72" s="86">
        <f t="shared" si="26"/>
        <v>3688.6</v>
      </c>
    </row>
    <row r="73" spans="1:7" ht="25.5">
      <c r="A73" s="43" t="s">
        <v>145</v>
      </c>
      <c r="B73" s="66" t="s">
        <v>2</v>
      </c>
      <c r="C73" s="89">
        <v>13</v>
      </c>
      <c r="D73" s="84" t="s">
        <v>259</v>
      </c>
      <c r="E73" s="68">
        <v>120</v>
      </c>
      <c r="F73" s="104">
        <f>4263-488.2</f>
        <v>3774.8</v>
      </c>
      <c r="G73" s="104">
        <f>4263-574.4</f>
        <v>3688.6</v>
      </c>
    </row>
    <row r="74" spans="1:7" ht="25.5">
      <c r="A74" s="43" t="s">
        <v>146</v>
      </c>
      <c r="B74" s="66" t="s">
        <v>2</v>
      </c>
      <c r="C74" s="89">
        <v>13</v>
      </c>
      <c r="D74" s="84" t="s">
        <v>224</v>
      </c>
      <c r="E74" s="68">
        <v>200</v>
      </c>
      <c r="F74" s="86">
        <f t="shared" ref="F74:G74" si="27">F75</f>
        <v>130.1</v>
      </c>
      <c r="G74" s="86">
        <f t="shared" si="27"/>
        <v>130.1</v>
      </c>
    </row>
    <row r="75" spans="1:7" ht="25.5" customHeight="1">
      <c r="A75" s="43" t="s">
        <v>147</v>
      </c>
      <c r="B75" s="68" t="s">
        <v>2</v>
      </c>
      <c r="C75" s="89">
        <v>13</v>
      </c>
      <c r="D75" s="84" t="s">
        <v>259</v>
      </c>
      <c r="E75" s="68">
        <v>240</v>
      </c>
      <c r="F75" s="104">
        <v>130.1</v>
      </c>
      <c r="G75" s="104">
        <v>130.1</v>
      </c>
    </row>
    <row r="76" spans="1:7" ht="25.5" customHeight="1">
      <c r="A76" s="43" t="s">
        <v>65</v>
      </c>
      <c r="B76" s="66" t="s">
        <v>2</v>
      </c>
      <c r="C76" s="89">
        <v>13</v>
      </c>
      <c r="D76" s="84" t="s">
        <v>259</v>
      </c>
      <c r="E76" s="66">
        <v>800</v>
      </c>
      <c r="F76" s="86">
        <f t="shared" ref="F76:G76" si="28">F77</f>
        <v>0.6</v>
      </c>
      <c r="G76" s="86">
        <f t="shared" si="28"/>
        <v>0.6</v>
      </c>
    </row>
    <row r="77" spans="1:7" ht="14.25">
      <c r="A77" s="43" t="s">
        <v>63</v>
      </c>
      <c r="B77" s="66" t="s">
        <v>2</v>
      </c>
      <c r="C77" s="89">
        <v>13</v>
      </c>
      <c r="D77" s="84" t="s">
        <v>259</v>
      </c>
      <c r="E77" s="68">
        <v>850</v>
      </c>
      <c r="F77" s="104">
        <v>0.6</v>
      </c>
      <c r="G77" s="104">
        <v>0.6</v>
      </c>
    </row>
    <row r="78" spans="1:7" ht="105">
      <c r="A78" s="41" t="s">
        <v>149</v>
      </c>
      <c r="B78" s="69" t="s">
        <v>2</v>
      </c>
      <c r="C78" s="69">
        <v>13</v>
      </c>
      <c r="D78" s="70" t="s">
        <v>150</v>
      </c>
      <c r="E78" s="69"/>
      <c r="F78" s="83">
        <f t="shared" ref="F78:G80" si="29">F79</f>
        <v>11273.1</v>
      </c>
      <c r="G78" s="83">
        <f t="shared" si="29"/>
        <v>11131.4</v>
      </c>
    </row>
    <row r="79" spans="1:7" ht="30">
      <c r="A79" s="41" t="s">
        <v>189</v>
      </c>
      <c r="B79" s="69" t="s">
        <v>2</v>
      </c>
      <c r="C79" s="69">
        <v>13</v>
      </c>
      <c r="D79" s="70" t="s">
        <v>152</v>
      </c>
      <c r="E79" s="69"/>
      <c r="F79" s="83">
        <f t="shared" si="29"/>
        <v>11273.1</v>
      </c>
      <c r="G79" s="83">
        <f t="shared" si="29"/>
        <v>11131.4</v>
      </c>
    </row>
    <row r="80" spans="1:7" ht="75">
      <c r="A80" s="51" t="s">
        <v>248</v>
      </c>
      <c r="B80" s="69" t="s">
        <v>2</v>
      </c>
      <c r="C80" s="69">
        <v>13</v>
      </c>
      <c r="D80" s="70" t="s">
        <v>249</v>
      </c>
      <c r="E80" s="69"/>
      <c r="F80" s="83">
        <f t="shared" si="29"/>
        <v>11273.1</v>
      </c>
      <c r="G80" s="83">
        <f t="shared" si="29"/>
        <v>11131.4</v>
      </c>
    </row>
    <row r="81" spans="1:7" ht="45">
      <c r="A81" s="42" t="s">
        <v>242</v>
      </c>
      <c r="B81" s="69" t="s">
        <v>2</v>
      </c>
      <c r="C81" s="69">
        <v>13</v>
      </c>
      <c r="D81" s="70" t="s">
        <v>250</v>
      </c>
      <c r="E81" s="69"/>
      <c r="F81" s="83">
        <f t="shared" ref="F81:G81" si="30">F82+F84+F86</f>
        <v>11273.1</v>
      </c>
      <c r="G81" s="83">
        <f t="shared" si="30"/>
        <v>11131.4</v>
      </c>
    </row>
    <row r="82" spans="1:7" ht="63.75">
      <c r="A82" s="43" t="s">
        <v>144</v>
      </c>
      <c r="B82" s="85" t="s">
        <v>2</v>
      </c>
      <c r="C82" s="85">
        <v>13</v>
      </c>
      <c r="D82" s="84" t="s">
        <v>250</v>
      </c>
      <c r="E82" s="68">
        <v>100</v>
      </c>
      <c r="F82" s="88">
        <f t="shared" ref="F82:G82" si="31">F83</f>
        <v>6491.3</v>
      </c>
      <c r="G82" s="88">
        <f t="shared" si="31"/>
        <v>6349.6</v>
      </c>
    </row>
    <row r="83" spans="1:7" ht="25.5">
      <c r="A83" s="44" t="s">
        <v>154</v>
      </c>
      <c r="B83" s="85" t="s">
        <v>2</v>
      </c>
      <c r="C83" s="85">
        <v>13</v>
      </c>
      <c r="D83" s="84" t="s">
        <v>250</v>
      </c>
      <c r="E83" s="68">
        <v>110</v>
      </c>
      <c r="F83" s="104">
        <f>7293.1-801.8</f>
        <v>6491.3</v>
      </c>
      <c r="G83" s="104">
        <f>7293.1-943.5</f>
        <v>6349.6</v>
      </c>
    </row>
    <row r="84" spans="1:7" ht="25.5">
      <c r="A84" s="43" t="s">
        <v>146</v>
      </c>
      <c r="B84" s="85" t="s">
        <v>2</v>
      </c>
      <c r="C84" s="85">
        <v>13</v>
      </c>
      <c r="D84" s="84" t="s">
        <v>250</v>
      </c>
      <c r="E84" s="68">
        <v>200</v>
      </c>
      <c r="F84" s="88">
        <f t="shared" ref="F84:G84" si="32">F85</f>
        <v>4746.7</v>
      </c>
      <c r="G84" s="88">
        <f t="shared" si="32"/>
        <v>4746.7</v>
      </c>
    </row>
    <row r="85" spans="1:7" ht="38.25">
      <c r="A85" s="43" t="s">
        <v>147</v>
      </c>
      <c r="B85" s="85" t="s">
        <v>2</v>
      </c>
      <c r="C85" s="85">
        <v>13</v>
      </c>
      <c r="D85" s="84" t="s">
        <v>250</v>
      </c>
      <c r="E85" s="68">
        <v>240</v>
      </c>
      <c r="F85" s="104">
        <v>4746.7</v>
      </c>
      <c r="G85" s="104">
        <v>4746.7</v>
      </c>
    </row>
    <row r="86" spans="1:7" ht="14.25">
      <c r="A86" s="43" t="s">
        <v>65</v>
      </c>
      <c r="B86" s="85" t="s">
        <v>2</v>
      </c>
      <c r="C86" s="85">
        <v>13</v>
      </c>
      <c r="D86" s="84" t="s">
        <v>250</v>
      </c>
      <c r="E86" s="68">
        <v>800</v>
      </c>
      <c r="F86" s="88">
        <f t="shared" ref="F86:G86" si="33">F87</f>
        <v>35.1</v>
      </c>
      <c r="G86" s="88">
        <f t="shared" si="33"/>
        <v>35.1</v>
      </c>
    </row>
    <row r="87" spans="1:7" ht="14.25">
      <c r="A87" s="43" t="s">
        <v>63</v>
      </c>
      <c r="B87" s="85" t="s">
        <v>2</v>
      </c>
      <c r="C87" s="85">
        <v>13</v>
      </c>
      <c r="D87" s="84" t="s">
        <v>250</v>
      </c>
      <c r="E87" s="68">
        <v>850</v>
      </c>
      <c r="F87" s="104">
        <v>35.1</v>
      </c>
      <c r="G87" s="104">
        <v>35.1</v>
      </c>
    </row>
    <row r="88" spans="1:7" ht="0.75" customHeight="1">
      <c r="A88" s="42" t="s">
        <v>181</v>
      </c>
      <c r="B88" s="69" t="s">
        <v>2</v>
      </c>
      <c r="C88" s="69">
        <v>13</v>
      </c>
      <c r="D88" s="70" t="s">
        <v>143</v>
      </c>
      <c r="E88" s="89"/>
      <c r="F88" s="83">
        <f t="shared" ref="F88:G90" si="34">F89</f>
        <v>0</v>
      </c>
      <c r="G88" s="83">
        <f t="shared" si="34"/>
        <v>0</v>
      </c>
    </row>
    <row r="89" spans="1:7" ht="87" hidden="1" customHeight="1">
      <c r="A89" s="50" t="s">
        <v>276</v>
      </c>
      <c r="B89" s="69" t="s">
        <v>2</v>
      </c>
      <c r="C89" s="69">
        <v>13</v>
      </c>
      <c r="D89" s="70" t="s">
        <v>277</v>
      </c>
      <c r="E89" s="89"/>
      <c r="F89" s="83">
        <f t="shared" si="34"/>
        <v>0</v>
      </c>
      <c r="G89" s="83">
        <f t="shared" si="34"/>
        <v>0</v>
      </c>
    </row>
    <row r="90" spans="1:7" ht="45" hidden="1" customHeight="1">
      <c r="A90" s="43" t="s">
        <v>146</v>
      </c>
      <c r="B90" s="66" t="s">
        <v>2</v>
      </c>
      <c r="C90" s="66">
        <v>13</v>
      </c>
      <c r="D90" s="67" t="s">
        <v>277</v>
      </c>
      <c r="E90" s="68">
        <v>200</v>
      </c>
      <c r="F90" s="86">
        <f t="shared" si="34"/>
        <v>0</v>
      </c>
      <c r="G90" s="86">
        <f t="shared" si="34"/>
        <v>0</v>
      </c>
    </row>
    <row r="91" spans="1:7" ht="48" hidden="1" customHeight="1">
      <c r="A91" s="43" t="s">
        <v>147</v>
      </c>
      <c r="B91" s="66" t="s">
        <v>2</v>
      </c>
      <c r="C91" s="66">
        <v>13</v>
      </c>
      <c r="D91" s="67" t="s">
        <v>277</v>
      </c>
      <c r="E91" s="68">
        <v>240</v>
      </c>
      <c r="F91" s="104">
        <v>0</v>
      </c>
      <c r="G91" s="104">
        <v>0</v>
      </c>
    </row>
    <row r="92" spans="1:7" s="29" customFormat="1" ht="31.5">
      <c r="A92" s="40" t="s">
        <v>27</v>
      </c>
      <c r="B92" s="90" t="s">
        <v>5</v>
      </c>
      <c r="C92" s="90"/>
      <c r="D92" s="91"/>
      <c r="E92" s="90"/>
      <c r="F92" s="92">
        <f t="shared" ref="F92:G96" si="35">F93</f>
        <v>1000.0000000000001</v>
      </c>
      <c r="G92" s="92">
        <f t="shared" si="35"/>
        <v>977.2</v>
      </c>
    </row>
    <row r="93" spans="1:7" s="29" customFormat="1" ht="64.5" customHeight="1">
      <c r="A93" s="41" t="s">
        <v>47</v>
      </c>
      <c r="B93" s="76" t="s">
        <v>5</v>
      </c>
      <c r="C93" s="76" t="s">
        <v>11</v>
      </c>
      <c r="D93" s="74"/>
      <c r="E93" s="76"/>
      <c r="F93" s="82">
        <f t="shared" si="35"/>
        <v>1000.0000000000001</v>
      </c>
      <c r="G93" s="82">
        <f t="shared" si="35"/>
        <v>977.2</v>
      </c>
    </row>
    <row r="94" spans="1:7" s="29" customFormat="1" ht="130.5" customHeight="1">
      <c r="A94" s="42" t="s">
        <v>246</v>
      </c>
      <c r="B94" s="69" t="s">
        <v>5</v>
      </c>
      <c r="C94" s="69" t="s">
        <v>11</v>
      </c>
      <c r="D94" s="70" t="s">
        <v>164</v>
      </c>
      <c r="E94" s="69"/>
      <c r="F94" s="83">
        <f t="shared" si="35"/>
        <v>1000.0000000000001</v>
      </c>
      <c r="G94" s="83">
        <f t="shared" si="35"/>
        <v>977.2</v>
      </c>
    </row>
    <row r="95" spans="1:7" s="29" customFormat="1" ht="70.5" customHeight="1">
      <c r="A95" s="42" t="s">
        <v>48</v>
      </c>
      <c r="B95" s="69" t="s">
        <v>5</v>
      </c>
      <c r="C95" s="69" t="s">
        <v>11</v>
      </c>
      <c r="D95" s="70" t="s">
        <v>236</v>
      </c>
      <c r="E95" s="69"/>
      <c r="F95" s="83">
        <f t="shared" si="35"/>
        <v>1000.0000000000001</v>
      </c>
      <c r="G95" s="83">
        <f t="shared" si="35"/>
        <v>977.2</v>
      </c>
    </row>
    <row r="96" spans="1:7" s="29" customFormat="1" ht="90.75" customHeight="1">
      <c r="A96" s="43" t="s">
        <v>144</v>
      </c>
      <c r="B96" s="66" t="s">
        <v>5</v>
      </c>
      <c r="C96" s="66" t="s">
        <v>11</v>
      </c>
      <c r="D96" s="84" t="s">
        <v>236</v>
      </c>
      <c r="E96" s="85">
        <v>100</v>
      </c>
      <c r="F96" s="86">
        <f t="shared" si="35"/>
        <v>1000.0000000000001</v>
      </c>
      <c r="G96" s="86">
        <f t="shared" si="35"/>
        <v>977.2</v>
      </c>
    </row>
    <row r="97" spans="1:8" s="29" customFormat="1" ht="27.75" customHeight="1">
      <c r="A97" s="44" t="s">
        <v>154</v>
      </c>
      <c r="B97" s="66" t="s">
        <v>5</v>
      </c>
      <c r="C97" s="66" t="s">
        <v>11</v>
      </c>
      <c r="D97" s="84" t="s">
        <v>236</v>
      </c>
      <c r="E97" s="68">
        <v>110</v>
      </c>
      <c r="F97" s="92">
        <f>1128.9-128.9</f>
        <v>1000.0000000000001</v>
      </c>
      <c r="G97" s="92">
        <f>1128.9-151.7</f>
        <v>977.2</v>
      </c>
      <c r="H97" s="136"/>
    </row>
    <row r="98" spans="1:8" ht="15.75">
      <c r="A98" s="40" t="s">
        <v>12</v>
      </c>
      <c r="B98" s="90" t="s">
        <v>6</v>
      </c>
      <c r="C98" s="90"/>
      <c r="D98" s="91"/>
      <c r="E98" s="90"/>
      <c r="F98" s="92">
        <f t="shared" ref="F98:G98" si="36">F103+F109</f>
        <v>10879</v>
      </c>
      <c r="G98" s="92">
        <f t="shared" si="36"/>
        <v>11528.2</v>
      </c>
    </row>
    <row r="99" spans="1:8" ht="1.5" hidden="1" customHeight="1">
      <c r="A99" s="47" t="s">
        <v>29</v>
      </c>
      <c r="B99" s="93" t="s">
        <v>6</v>
      </c>
      <c r="C99" s="93" t="s">
        <v>11</v>
      </c>
      <c r="D99" s="94" t="s">
        <v>59</v>
      </c>
      <c r="E99" s="95"/>
      <c r="F99" s="88">
        <f t="shared" ref="F99:G101" si="37">F100</f>
        <v>0</v>
      </c>
      <c r="G99" s="88">
        <f t="shared" si="37"/>
        <v>0</v>
      </c>
    </row>
    <row r="100" spans="1:8" ht="27.75" hidden="1" customHeight="1">
      <c r="A100" s="49" t="s">
        <v>103</v>
      </c>
      <c r="B100" s="93" t="s">
        <v>95</v>
      </c>
      <c r="C100" s="93" t="s">
        <v>101</v>
      </c>
      <c r="D100" s="94" t="s">
        <v>102</v>
      </c>
      <c r="E100" s="95"/>
      <c r="F100" s="88">
        <f t="shared" si="37"/>
        <v>0</v>
      </c>
      <c r="G100" s="88">
        <f t="shared" si="37"/>
        <v>0</v>
      </c>
    </row>
    <row r="101" spans="1:8" ht="23.25" hidden="1" customHeight="1">
      <c r="A101" s="47" t="s">
        <v>77</v>
      </c>
      <c r="B101" s="93" t="s">
        <v>6</v>
      </c>
      <c r="C101" s="93" t="s">
        <v>11</v>
      </c>
      <c r="D101" s="94" t="s">
        <v>102</v>
      </c>
      <c r="E101" s="95" t="s">
        <v>79</v>
      </c>
      <c r="F101" s="88">
        <f t="shared" si="37"/>
        <v>0</v>
      </c>
      <c r="G101" s="88">
        <f t="shared" si="37"/>
        <v>0</v>
      </c>
    </row>
    <row r="102" spans="1:8" ht="26.25" hidden="1" customHeight="1">
      <c r="A102" s="49" t="s">
        <v>76</v>
      </c>
      <c r="B102" s="93" t="s">
        <v>6</v>
      </c>
      <c r="C102" s="93" t="s">
        <v>11</v>
      </c>
      <c r="D102" s="94" t="s">
        <v>102</v>
      </c>
      <c r="E102" s="95" t="s">
        <v>80</v>
      </c>
      <c r="F102" s="88"/>
      <c r="G102" s="88"/>
    </row>
    <row r="103" spans="1:8" s="30" customFormat="1" ht="40.5" customHeight="1">
      <c r="A103" s="40" t="s">
        <v>253</v>
      </c>
      <c r="B103" s="96" t="s">
        <v>6</v>
      </c>
      <c r="C103" s="96" t="s">
        <v>11</v>
      </c>
      <c r="D103" s="97"/>
      <c r="E103" s="98"/>
      <c r="F103" s="92">
        <f t="shared" ref="F103:G107" si="38">F104</f>
        <v>10878.9</v>
      </c>
      <c r="G103" s="92">
        <f t="shared" si="38"/>
        <v>11528.1</v>
      </c>
    </row>
    <row r="104" spans="1:8" ht="75.75" customHeight="1">
      <c r="A104" s="42" t="s">
        <v>155</v>
      </c>
      <c r="B104" s="89" t="s">
        <v>6</v>
      </c>
      <c r="C104" s="89" t="s">
        <v>11</v>
      </c>
      <c r="D104" s="70" t="s">
        <v>156</v>
      </c>
      <c r="E104" s="99"/>
      <c r="F104" s="100">
        <f t="shared" si="38"/>
        <v>10878.9</v>
      </c>
      <c r="G104" s="100">
        <f t="shared" si="38"/>
        <v>11528.1</v>
      </c>
    </row>
    <row r="105" spans="1:8" ht="90.75" customHeight="1">
      <c r="A105" s="50" t="s">
        <v>165</v>
      </c>
      <c r="B105" s="99" t="s">
        <v>6</v>
      </c>
      <c r="C105" s="99" t="s">
        <v>11</v>
      </c>
      <c r="D105" s="70" t="s">
        <v>166</v>
      </c>
      <c r="E105" s="99"/>
      <c r="F105" s="100">
        <f t="shared" si="38"/>
        <v>10878.9</v>
      </c>
      <c r="G105" s="100">
        <f t="shared" si="38"/>
        <v>11528.1</v>
      </c>
    </row>
    <row r="106" spans="1:8" ht="96" customHeight="1">
      <c r="A106" s="50" t="s">
        <v>119</v>
      </c>
      <c r="B106" s="101" t="s">
        <v>6</v>
      </c>
      <c r="C106" s="101" t="s">
        <v>11</v>
      </c>
      <c r="D106" s="74" t="s">
        <v>263</v>
      </c>
      <c r="E106" s="101"/>
      <c r="F106" s="87">
        <f t="shared" si="38"/>
        <v>10878.9</v>
      </c>
      <c r="G106" s="87">
        <f t="shared" si="38"/>
        <v>11528.1</v>
      </c>
    </row>
    <row r="107" spans="1:8" ht="26.25" customHeight="1">
      <c r="A107" s="43" t="s">
        <v>146</v>
      </c>
      <c r="B107" s="95" t="s">
        <v>6</v>
      </c>
      <c r="C107" s="95" t="s">
        <v>11</v>
      </c>
      <c r="D107" s="80" t="s">
        <v>263</v>
      </c>
      <c r="E107" s="68">
        <v>200</v>
      </c>
      <c r="F107" s="88">
        <f t="shared" si="38"/>
        <v>10878.9</v>
      </c>
      <c r="G107" s="88">
        <f t="shared" si="38"/>
        <v>11528.1</v>
      </c>
    </row>
    <row r="108" spans="1:8" ht="47.25" customHeight="1">
      <c r="A108" s="43" t="s">
        <v>147</v>
      </c>
      <c r="B108" s="95" t="s">
        <v>6</v>
      </c>
      <c r="C108" s="95" t="s">
        <v>11</v>
      </c>
      <c r="D108" s="80" t="s">
        <v>263</v>
      </c>
      <c r="E108" s="68">
        <v>240</v>
      </c>
      <c r="F108" s="104">
        <v>10878.9</v>
      </c>
      <c r="G108" s="104">
        <v>11528.1</v>
      </c>
    </row>
    <row r="109" spans="1:8" ht="38.25" customHeight="1">
      <c r="A109" s="40" t="s">
        <v>45</v>
      </c>
      <c r="B109" s="98" t="s">
        <v>6</v>
      </c>
      <c r="C109" s="98" t="s">
        <v>44</v>
      </c>
      <c r="D109" s="91"/>
      <c r="E109" s="98"/>
      <c r="F109" s="92">
        <f t="shared" ref="F109:G112" si="39">F110</f>
        <v>0.1</v>
      </c>
      <c r="G109" s="92">
        <f t="shared" si="39"/>
        <v>0.1</v>
      </c>
    </row>
    <row r="110" spans="1:8" ht="28.5" customHeight="1">
      <c r="A110" s="42" t="s">
        <v>181</v>
      </c>
      <c r="B110" s="98" t="s">
        <v>6</v>
      </c>
      <c r="C110" s="98" t="s">
        <v>44</v>
      </c>
      <c r="D110" s="74" t="s">
        <v>143</v>
      </c>
      <c r="E110" s="98"/>
      <c r="F110" s="92">
        <f t="shared" si="39"/>
        <v>0.1</v>
      </c>
      <c r="G110" s="92">
        <f t="shared" si="39"/>
        <v>0.1</v>
      </c>
    </row>
    <row r="111" spans="1:8" ht="132" customHeight="1">
      <c r="A111" s="50" t="s">
        <v>115</v>
      </c>
      <c r="B111" s="101" t="s">
        <v>6</v>
      </c>
      <c r="C111" s="101" t="s">
        <v>44</v>
      </c>
      <c r="D111" s="77" t="s">
        <v>234</v>
      </c>
      <c r="E111" s="101"/>
      <c r="F111" s="87">
        <f t="shared" si="39"/>
        <v>0.1</v>
      </c>
      <c r="G111" s="87">
        <f t="shared" si="39"/>
        <v>0.1</v>
      </c>
    </row>
    <row r="112" spans="1:8" ht="52.5" customHeight="1">
      <c r="A112" s="43" t="s">
        <v>146</v>
      </c>
      <c r="B112" s="95" t="s">
        <v>6</v>
      </c>
      <c r="C112" s="95" t="s">
        <v>44</v>
      </c>
      <c r="D112" s="102" t="s">
        <v>234</v>
      </c>
      <c r="E112" s="95" t="s">
        <v>215</v>
      </c>
      <c r="F112" s="88">
        <f t="shared" si="39"/>
        <v>0.1</v>
      </c>
      <c r="G112" s="88">
        <f t="shared" si="39"/>
        <v>0.1</v>
      </c>
    </row>
    <row r="113" spans="1:7" ht="44.25" customHeight="1">
      <c r="A113" s="43" t="s">
        <v>147</v>
      </c>
      <c r="B113" s="95" t="s">
        <v>6</v>
      </c>
      <c r="C113" s="95" t="s">
        <v>44</v>
      </c>
      <c r="D113" s="102" t="s">
        <v>234</v>
      </c>
      <c r="E113" s="95" t="s">
        <v>79</v>
      </c>
      <c r="F113" s="104">
        <v>0.1</v>
      </c>
      <c r="G113" s="104">
        <v>0.1</v>
      </c>
    </row>
    <row r="114" spans="1:7" ht="15.75">
      <c r="A114" s="40" t="s">
        <v>15</v>
      </c>
      <c r="B114" s="90" t="s">
        <v>7</v>
      </c>
      <c r="C114" s="90"/>
      <c r="D114" s="91"/>
      <c r="E114" s="90"/>
      <c r="F114" s="92">
        <f t="shared" ref="F114:G114" si="40">F115+F132+F171+F180+F186</f>
        <v>439612.3</v>
      </c>
      <c r="G114" s="92">
        <f t="shared" si="40"/>
        <v>424380</v>
      </c>
    </row>
    <row r="115" spans="1:7" ht="13.5" customHeight="1">
      <c r="A115" s="41" t="s">
        <v>16</v>
      </c>
      <c r="B115" s="76" t="s">
        <v>7</v>
      </c>
      <c r="C115" s="76" t="s">
        <v>2</v>
      </c>
      <c r="D115" s="74"/>
      <c r="E115" s="76"/>
      <c r="F115" s="82">
        <f t="shared" ref="F115:G115" si="41">F120</f>
        <v>115499.5</v>
      </c>
      <c r="G115" s="82">
        <f t="shared" si="41"/>
        <v>111540.6</v>
      </c>
    </row>
    <row r="116" spans="1:7" ht="1.5" hidden="1" customHeight="1">
      <c r="A116" s="47" t="s">
        <v>9</v>
      </c>
      <c r="B116" s="66" t="s">
        <v>7</v>
      </c>
      <c r="C116" s="66" t="s">
        <v>2</v>
      </c>
      <c r="D116" s="84" t="s">
        <v>109</v>
      </c>
      <c r="E116" s="76"/>
      <c r="F116" s="103">
        <f t="shared" ref="F116:G118" si="42">F117</f>
        <v>0</v>
      </c>
      <c r="G116" s="103">
        <f t="shared" si="42"/>
        <v>0</v>
      </c>
    </row>
    <row r="117" spans="1:7" ht="15" hidden="1">
      <c r="A117" s="47" t="s">
        <v>37</v>
      </c>
      <c r="B117" s="66" t="s">
        <v>7</v>
      </c>
      <c r="C117" s="66" t="s">
        <v>2</v>
      </c>
      <c r="D117" s="84" t="s">
        <v>110</v>
      </c>
      <c r="E117" s="76"/>
      <c r="F117" s="103">
        <f t="shared" si="42"/>
        <v>0</v>
      </c>
      <c r="G117" s="103">
        <f t="shared" si="42"/>
        <v>0</v>
      </c>
    </row>
    <row r="118" spans="1:7" ht="14.25" hidden="1">
      <c r="A118" s="47" t="s">
        <v>74</v>
      </c>
      <c r="B118" s="66" t="s">
        <v>7</v>
      </c>
      <c r="C118" s="66" t="s">
        <v>2</v>
      </c>
      <c r="D118" s="84" t="s">
        <v>110</v>
      </c>
      <c r="E118" s="85">
        <v>610</v>
      </c>
      <c r="F118" s="103">
        <f t="shared" si="42"/>
        <v>0</v>
      </c>
      <c r="G118" s="103">
        <f t="shared" si="42"/>
        <v>0</v>
      </c>
    </row>
    <row r="119" spans="1:7" ht="28.5" hidden="1">
      <c r="A119" s="47" t="s">
        <v>81</v>
      </c>
      <c r="B119" s="66" t="s">
        <v>7</v>
      </c>
      <c r="C119" s="66" t="s">
        <v>2</v>
      </c>
      <c r="D119" s="84" t="s">
        <v>110</v>
      </c>
      <c r="E119" s="85">
        <v>612</v>
      </c>
      <c r="F119" s="104"/>
      <c r="G119" s="104"/>
    </row>
    <row r="120" spans="1:7" ht="45">
      <c r="A120" s="41" t="s">
        <v>243</v>
      </c>
      <c r="B120" s="66" t="s">
        <v>7</v>
      </c>
      <c r="C120" s="66" t="s">
        <v>2</v>
      </c>
      <c r="D120" s="67" t="s">
        <v>168</v>
      </c>
      <c r="E120" s="66"/>
      <c r="F120" s="86">
        <f t="shared" ref="F120:G120" si="43">F121</f>
        <v>115499.5</v>
      </c>
      <c r="G120" s="86">
        <f t="shared" si="43"/>
        <v>111540.6</v>
      </c>
    </row>
    <row r="121" spans="1:7" ht="30.75" customHeight="1">
      <c r="A121" s="42" t="s">
        <v>167</v>
      </c>
      <c r="B121" s="69" t="s">
        <v>7</v>
      </c>
      <c r="C121" s="69" t="s">
        <v>2</v>
      </c>
      <c r="D121" s="70" t="s">
        <v>169</v>
      </c>
      <c r="E121" s="69"/>
      <c r="F121" s="83">
        <f t="shared" ref="F121:G121" si="44">F122+F125</f>
        <v>115499.5</v>
      </c>
      <c r="G121" s="83">
        <f t="shared" si="44"/>
        <v>111540.6</v>
      </c>
    </row>
    <row r="122" spans="1:7" ht="21" customHeight="1">
      <c r="A122" s="42" t="s">
        <v>17</v>
      </c>
      <c r="B122" s="69" t="s">
        <v>7</v>
      </c>
      <c r="C122" s="69" t="s">
        <v>2</v>
      </c>
      <c r="D122" s="70" t="s">
        <v>170</v>
      </c>
      <c r="E122" s="69"/>
      <c r="F122" s="83">
        <f t="shared" ref="F122:G123" si="45">F123</f>
        <v>52866</v>
      </c>
      <c r="G122" s="83">
        <f t="shared" si="45"/>
        <v>52129.3</v>
      </c>
    </row>
    <row r="123" spans="1:7" ht="51.75" customHeight="1">
      <c r="A123" s="52" t="s">
        <v>171</v>
      </c>
      <c r="B123" s="66" t="s">
        <v>7</v>
      </c>
      <c r="C123" s="66" t="s">
        <v>2</v>
      </c>
      <c r="D123" s="67" t="s">
        <v>170</v>
      </c>
      <c r="E123" s="66">
        <v>600</v>
      </c>
      <c r="F123" s="86">
        <f t="shared" si="45"/>
        <v>52866</v>
      </c>
      <c r="G123" s="86">
        <f t="shared" si="45"/>
        <v>52129.3</v>
      </c>
    </row>
    <row r="124" spans="1:7" ht="25.5" customHeight="1">
      <c r="A124" s="47" t="s">
        <v>74</v>
      </c>
      <c r="B124" s="66" t="s">
        <v>7</v>
      </c>
      <c r="C124" s="66" t="s">
        <v>2</v>
      </c>
      <c r="D124" s="67" t="s">
        <v>170</v>
      </c>
      <c r="E124" s="66">
        <v>610</v>
      </c>
      <c r="F124" s="104">
        <f>57093.8-600-3263.5-364.3</f>
        <v>52866</v>
      </c>
      <c r="G124" s="104">
        <f>57093.8-600-3840.2-524.3</f>
        <v>52129.3</v>
      </c>
    </row>
    <row r="125" spans="1:7" ht="212.25" customHeight="1">
      <c r="A125" s="46" t="s">
        <v>135</v>
      </c>
      <c r="B125" s="76" t="s">
        <v>7</v>
      </c>
      <c r="C125" s="76" t="s">
        <v>2</v>
      </c>
      <c r="D125" s="74" t="s">
        <v>217</v>
      </c>
      <c r="E125" s="76"/>
      <c r="F125" s="100">
        <f t="shared" ref="F125:G126" si="46">F126</f>
        <v>62633.5</v>
      </c>
      <c r="G125" s="100">
        <f t="shared" si="46"/>
        <v>59411.3</v>
      </c>
    </row>
    <row r="126" spans="1:7" ht="54.75" customHeight="1">
      <c r="A126" s="52" t="s">
        <v>171</v>
      </c>
      <c r="B126" s="68" t="s">
        <v>7</v>
      </c>
      <c r="C126" s="68" t="s">
        <v>2</v>
      </c>
      <c r="D126" s="67" t="s">
        <v>217</v>
      </c>
      <c r="E126" s="68">
        <v>600</v>
      </c>
      <c r="F126" s="88">
        <f t="shared" si="46"/>
        <v>62633.5</v>
      </c>
      <c r="G126" s="88">
        <f t="shared" si="46"/>
        <v>59411.3</v>
      </c>
    </row>
    <row r="127" spans="1:7" ht="34.5" customHeight="1">
      <c r="A127" s="47" t="s">
        <v>74</v>
      </c>
      <c r="B127" s="68" t="s">
        <v>7</v>
      </c>
      <c r="C127" s="68" t="s">
        <v>2</v>
      </c>
      <c r="D127" s="67" t="s">
        <v>217</v>
      </c>
      <c r="E127" s="68">
        <v>610</v>
      </c>
      <c r="F127" s="104">
        <v>62633.5</v>
      </c>
      <c r="G127" s="104">
        <v>59411.3</v>
      </c>
    </row>
    <row r="128" spans="1:7" ht="1.5" hidden="1" customHeight="1">
      <c r="A128" s="43" t="s">
        <v>87</v>
      </c>
      <c r="B128" s="68" t="s">
        <v>7</v>
      </c>
      <c r="C128" s="68" t="s">
        <v>2</v>
      </c>
      <c r="D128" s="80" t="s">
        <v>88</v>
      </c>
      <c r="E128" s="68"/>
      <c r="F128" s="104"/>
      <c r="G128" s="104"/>
    </row>
    <row r="129" spans="1:7" ht="44.25" hidden="1" customHeight="1">
      <c r="A129" s="43" t="s">
        <v>107</v>
      </c>
      <c r="B129" s="68" t="s">
        <v>7</v>
      </c>
      <c r="C129" s="68" t="s">
        <v>2</v>
      </c>
      <c r="D129" s="80" t="s">
        <v>108</v>
      </c>
      <c r="E129" s="68"/>
      <c r="F129" s="104"/>
      <c r="G129" s="104"/>
    </row>
    <row r="130" spans="1:7" ht="14.25" hidden="1">
      <c r="A130" s="47" t="s">
        <v>74</v>
      </c>
      <c r="B130" s="68" t="s">
        <v>7</v>
      </c>
      <c r="C130" s="68" t="s">
        <v>2</v>
      </c>
      <c r="D130" s="80" t="s">
        <v>108</v>
      </c>
      <c r="E130" s="68">
        <v>610</v>
      </c>
      <c r="F130" s="104"/>
      <c r="G130" s="104"/>
    </row>
    <row r="131" spans="1:7" ht="28.5" hidden="1">
      <c r="A131" s="47" t="s">
        <v>81</v>
      </c>
      <c r="B131" s="68" t="s">
        <v>7</v>
      </c>
      <c r="C131" s="68" t="s">
        <v>2</v>
      </c>
      <c r="D131" s="80" t="s">
        <v>108</v>
      </c>
      <c r="E131" s="68">
        <v>612</v>
      </c>
      <c r="F131" s="104"/>
      <c r="G131" s="104"/>
    </row>
    <row r="132" spans="1:7" ht="18" customHeight="1">
      <c r="A132" s="41" t="s">
        <v>18</v>
      </c>
      <c r="B132" s="76" t="s">
        <v>7</v>
      </c>
      <c r="C132" s="76" t="s">
        <v>3</v>
      </c>
      <c r="D132" s="74"/>
      <c r="E132" s="76"/>
      <c r="F132" s="82">
        <f t="shared" ref="F132:G133" si="47">F133</f>
        <v>286114.3</v>
      </c>
      <c r="G132" s="82">
        <f t="shared" si="47"/>
        <v>275777.40000000002</v>
      </c>
    </row>
    <row r="133" spans="1:7" ht="56.25" customHeight="1">
      <c r="A133" s="41" t="s">
        <v>244</v>
      </c>
      <c r="B133" s="69" t="s">
        <v>7</v>
      </c>
      <c r="C133" s="69" t="s">
        <v>3</v>
      </c>
      <c r="D133" s="70" t="s">
        <v>168</v>
      </c>
      <c r="E133" s="66"/>
      <c r="F133" s="83">
        <f t="shared" si="47"/>
        <v>286114.3</v>
      </c>
      <c r="G133" s="83">
        <f t="shared" si="47"/>
        <v>275777.40000000002</v>
      </c>
    </row>
    <row r="134" spans="1:7" ht="51.75" customHeight="1">
      <c r="A134" s="42" t="s">
        <v>172</v>
      </c>
      <c r="B134" s="69" t="s">
        <v>7</v>
      </c>
      <c r="C134" s="69" t="s">
        <v>3</v>
      </c>
      <c r="D134" s="70" t="s">
        <v>173</v>
      </c>
      <c r="E134" s="69"/>
      <c r="F134" s="83">
        <f t="shared" ref="F134:G134" si="48">F135+F139+F165+F168</f>
        <v>286114.3</v>
      </c>
      <c r="G134" s="83">
        <f t="shared" si="48"/>
        <v>275777.40000000002</v>
      </c>
    </row>
    <row r="135" spans="1:7" ht="37.5" customHeight="1">
      <c r="A135" s="42" t="s">
        <v>174</v>
      </c>
      <c r="B135" s="69" t="s">
        <v>7</v>
      </c>
      <c r="C135" s="69" t="s">
        <v>3</v>
      </c>
      <c r="D135" s="70" t="s">
        <v>175</v>
      </c>
      <c r="E135" s="69"/>
      <c r="F135" s="83">
        <f t="shared" ref="F135:G136" si="49">F136</f>
        <v>109347.8</v>
      </c>
      <c r="G135" s="83">
        <f t="shared" si="49"/>
        <v>108105.8</v>
      </c>
    </row>
    <row r="136" spans="1:7" ht="49.5" customHeight="1">
      <c r="A136" s="52" t="s">
        <v>171</v>
      </c>
      <c r="B136" s="66" t="s">
        <v>7</v>
      </c>
      <c r="C136" s="66" t="s">
        <v>3</v>
      </c>
      <c r="D136" s="67" t="s">
        <v>175</v>
      </c>
      <c r="E136" s="66">
        <v>600</v>
      </c>
      <c r="F136" s="86">
        <f t="shared" si="49"/>
        <v>109347.8</v>
      </c>
      <c r="G136" s="86">
        <f t="shared" si="49"/>
        <v>108105.8</v>
      </c>
    </row>
    <row r="137" spans="1:7" ht="30.75" customHeight="1">
      <c r="A137" s="47" t="s">
        <v>74</v>
      </c>
      <c r="B137" s="66" t="s">
        <v>7</v>
      </c>
      <c r="C137" s="66" t="s">
        <v>3</v>
      </c>
      <c r="D137" s="67" t="s">
        <v>175</v>
      </c>
      <c r="E137" s="66">
        <v>610</v>
      </c>
      <c r="F137" s="104">
        <f>116945.1-900-5897.3-800</f>
        <v>109347.8</v>
      </c>
      <c r="G137" s="104">
        <f>116945.1-900-6939.3-1000</f>
        <v>108105.8</v>
      </c>
    </row>
    <row r="138" spans="1:7" ht="32.25" hidden="1" customHeight="1">
      <c r="A138" s="49" t="s">
        <v>82</v>
      </c>
      <c r="B138" s="66" t="s">
        <v>7</v>
      </c>
      <c r="C138" s="66" t="s">
        <v>3</v>
      </c>
      <c r="D138" s="67" t="s">
        <v>136</v>
      </c>
      <c r="E138" s="66">
        <v>622</v>
      </c>
      <c r="F138" s="104"/>
      <c r="G138" s="104"/>
    </row>
    <row r="139" spans="1:7" ht="216" customHeight="1">
      <c r="A139" s="46" t="s">
        <v>135</v>
      </c>
      <c r="B139" s="69" t="s">
        <v>7</v>
      </c>
      <c r="C139" s="69" t="s">
        <v>3</v>
      </c>
      <c r="D139" s="70" t="s">
        <v>219</v>
      </c>
      <c r="E139" s="89"/>
      <c r="F139" s="83">
        <f t="shared" ref="F139:G140" si="50">F140</f>
        <v>173682.2</v>
      </c>
      <c r="G139" s="83">
        <f t="shared" si="50"/>
        <v>164746.9</v>
      </c>
    </row>
    <row r="140" spans="1:7" ht="47.25" customHeight="1">
      <c r="A140" s="52" t="s">
        <v>171</v>
      </c>
      <c r="B140" s="68" t="s">
        <v>7</v>
      </c>
      <c r="C140" s="68" t="s">
        <v>3</v>
      </c>
      <c r="D140" s="67" t="s">
        <v>219</v>
      </c>
      <c r="E140" s="68">
        <v>600</v>
      </c>
      <c r="F140" s="103">
        <f t="shared" si="50"/>
        <v>173682.2</v>
      </c>
      <c r="G140" s="103">
        <f t="shared" si="50"/>
        <v>164746.9</v>
      </c>
    </row>
    <row r="141" spans="1:7" ht="32.25" customHeight="1">
      <c r="A141" s="47" t="s">
        <v>74</v>
      </c>
      <c r="B141" s="68" t="s">
        <v>7</v>
      </c>
      <c r="C141" s="68" t="s">
        <v>3</v>
      </c>
      <c r="D141" s="67" t="s">
        <v>219</v>
      </c>
      <c r="E141" s="68">
        <v>610</v>
      </c>
      <c r="F141" s="104">
        <v>173682.2</v>
      </c>
      <c r="G141" s="104">
        <v>164746.9</v>
      </c>
    </row>
    <row r="142" spans="1:7" ht="14.25" hidden="1">
      <c r="A142" s="47" t="s">
        <v>93</v>
      </c>
      <c r="B142" s="66" t="s">
        <v>7</v>
      </c>
      <c r="C142" s="66" t="s">
        <v>3</v>
      </c>
      <c r="D142" s="67" t="s">
        <v>94</v>
      </c>
      <c r="E142" s="66"/>
      <c r="F142" s="104"/>
      <c r="G142" s="104"/>
    </row>
    <row r="143" spans="1:7" ht="57" hidden="1">
      <c r="A143" s="53" t="s">
        <v>90</v>
      </c>
      <c r="B143" s="66" t="s">
        <v>7</v>
      </c>
      <c r="C143" s="66" t="s">
        <v>3</v>
      </c>
      <c r="D143" s="67" t="s">
        <v>89</v>
      </c>
      <c r="E143" s="66"/>
      <c r="F143" s="104"/>
      <c r="G143" s="104"/>
    </row>
    <row r="144" spans="1:7" ht="14.25" hidden="1">
      <c r="A144" s="47" t="s">
        <v>78</v>
      </c>
      <c r="B144" s="66" t="s">
        <v>7</v>
      </c>
      <c r="C144" s="66" t="s">
        <v>3</v>
      </c>
      <c r="D144" s="67" t="s">
        <v>89</v>
      </c>
      <c r="E144" s="66">
        <v>620</v>
      </c>
      <c r="F144" s="104"/>
      <c r="G144" s="104"/>
    </row>
    <row r="145" spans="1:7" ht="28.5" hidden="1">
      <c r="A145" s="47" t="s">
        <v>82</v>
      </c>
      <c r="B145" s="66" t="s">
        <v>7</v>
      </c>
      <c r="C145" s="66" t="s">
        <v>3</v>
      </c>
      <c r="D145" s="67" t="s">
        <v>89</v>
      </c>
      <c r="E145" s="66">
        <v>622</v>
      </c>
      <c r="F145" s="104"/>
      <c r="G145" s="104"/>
    </row>
    <row r="146" spans="1:7" ht="30.75" hidden="1" customHeight="1">
      <c r="A146" s="53" t="s">
        <v>92</v>
      </c>
      <c r="B146" s="66" t="s">
        <v>7</v>
      </c>
      <c r="C146" s="66" t="s">
        <v>3</v>
      </c>
      <c r="D146" s="67" t="s">
        <v>91</v>
      </c>
      <c r="E146" s="66"/>
      <c r="F146" s="104"/>
      <c r="G146" s="104"/>
    </row>
    <row r="147" spans="1:7" ht="30.75" hidden="1" customHeight="1">
      <c r="A147" s="47" t="s">
        <v>67</v>
      </c>
      <c r="B147" s="66" t="s">
        <v>7</v>
      </c>
      <c r="C147" s="66" t="s">
        <v>3</v>
      </c>
      <c r="D147" s="67" t="s">
        <v>91</v>
      </c>
      <c r="E147" s="66">
        <v>110</v>
      </c>
      <c r="F147" s="104"/>
      <c r="G147" s="104"/>
    </row>
    <row r="148" spans="1:7" ht="30.75" hidden="1" customHeight="1">
      <c r="A148" s="49" t="s">
        <v>83</v>
      </c>
      <c r="B148" s="66" t="s">
        <v>7</v>
      </c>
      <c r="C148" s="66" t="s">
        <v>3</v>
      </c>
      <c r="D148" s="67" t="s">
        <v>91</v>
      </c>
      <c r="E148" s="66">
        <v>112</v>
      </c>
      <c r="F148" s="104"/>
      <c r="G148" s="104"/>
    </row>
    <row r="149" spans="1:7" ht="30.75" hidden="1" customHeight="1">
      <c r="A149" s="47" t="s">
        <v>77</v>
      </c>
      <c r="B149" s="66" t="s">
        <v>7</v>
      </c>
      <c r="C149" s="66" t="s">
        <v>3</v>
      </c>
      <c r="D149" s="67" t="s">
        <v>91</v>
      </c>
      <c r="E149" s="66">
        <v>240</v>
      </c>
      <c r="F149" s="104"/>
      <c r="G149" s="104"/>
    </row>
    <row r="150" spans="1:7" ht="25.5" hidden="1">
      <c r="A150" s="49" t="s">
        <v>76</v>
      </c>
      <c r="B150" s="66" t="s">
        <v>7</v>
      </c>
      <c r="C150" s="66" t="s">
        <v>3</v>
      </c>
      <c r="D150" s="67" t="s">
        <v>91</v>
      </c>
      <c r="E150" s="66">
        <v>244</v>
      </c>
      <c r="F150" s="104"/>
      <c r="G150" s="104"/>
    </row>
    <row r="151" spans="1:7" ht="14.25" hidden="1">
      <c r="A151" s="47" t="s">
        <v>74</v>
      </c>
      <c r="B151" s="66" t="s">
        <v>7</v>
      </c>
      <c r="C151" s="66" t="s">
        <v>3</v>
      </c>
      <c r="D151" s="67" t="s">
        <v>91</v>
      </c>
      <c r="E151" s="66">
        <v>610</v>
      </c>
      <c r="F151" s="104"/>
      <c r="G151" s="104"/>
    </row>
    <row r="152" spans="1:7" ht="28.5" hidden="1">
      <c r="A152" s="47" t="s">
        <v>81</v>
      </c>
      <c r="B152" s="66" t="s">
        <v>7</v>
      </c>
      <c r="C152" s="66" t="s">
        <v>3</v>
      </c>
      <c r="D152" s="67" t="s">
        <v>91</v>
      </c>
      <c r="E152" s="66">
        <v>612</v>
      </c>
      <c r="F152" s="104"/>
      <c r="G152" s="104"/>
    </row>
    <row r="153" spans="1:7" ht="14.25" hidden="1">
      <c r="A153" s="47" t="s">
        <v>78</v>
      </c>
      <c r="B153" s="66" t="s">
        <v>7</v>
      </c>
      <c r="C153" s="66" t="s">
        <v>3</v>
      </c>
      <c r="D153" s="67" t="s">
        <v>91</v>
      </c>
      <c r="E153" s="66">
        <v>620</v>
      </c>
      <c r="F153" s="104"/>
      <c r="G153" s="104"/>
    </row>
    <row r="154" spans="1:7" ht="33" hidden="1" customHeight="1">
      <c r="A154" s="47" t="s">
        <v>82</v>
      </c>
      <c r="B154" s="66" t="s">
        <v>7</v>
      </c>
      <c r="C154" s="66" t="s">
        <v>3</v>
      </c>
      <c r="D154" s="67" t="s">
        <v>91</v>
      </c>
      <c r="E154" s="66">
        <v>622</v>
      </c>
      <c r="F154" s="104"/>
      <c r="G154" s="104"/>
    </row>
    <row r="155" spans="1:7" ht="33" hidden="1" customHeight="1">
      <c r="A155" s="42" t="s">
        <v>92</v>
      </c>
      <c r="B155" s="69" t="s">
        <v>7</v>
      </c>
      <c r="C155" s="69" t="s">
        <v>3</v>
      </c>
      <c r="D155" s="70">
        <v>4362100</v>
      </c>
      <c r="E155" s="66"/>
      <c r="F155" s="104"/>
      <c r="G155" s="104"/>
    </row>
    <row r="156" spans="1:7" ht="33" hidden="1" customHeight="1">
      <c r="A156" s="47" t="s">
        <v>77</v>
      </c>
      <c r="B156" s="66" t="s">
        <v>7</v>
      </c>
      <c r="C156" s="66" t="s">
        <v>3</v>
      </c>
      <c r="D156" s="67">
        <v>4362100</v>
      </c>
      <c r="E156" s="66">
        <v>240</v>
      </c>
      <c r="F156" s="104"/>
      <c r="G156" s="104"/>
    </row>
    <row r="157" spans="1:7" ht="33" hidden="1" customHeight="1">
      <c r="A157" s="49" t="s">
        <v>76</v>
      </c>
      <c r="B157" s="66" t="s">
        <v>7</v>
      </c>
      <c r="C157" s="66" t="s">
        <v>3</v>
      </c>
      <c r="D157" s="67">
        <v>4362100</v>
      </c>
      <c r="E157" s="66">
        <v>244</v>
      </c>
      <c r="F157" s="104"/>
      <c r="G157" s="104"/>
    </row>
    <row r="158" spans="1:7" ht="33" hidden="1" customHeight="1">
      <c r="A158" s="47" t="s">
        <v>74</v>
      </c>
      <c r="B158" s="66" t="s">
        <v>7</v>
      </c>
      <c r="C158" s="66" t="s">
        <v>3</v>
      </c>
      <c r="D158" s="67">
        <v>4362100</v>
      </c>
      <c r="E158" s="66">
        <v>610</v>
      </c>
      <c r="F158" s="104"/>
      <c r="G158" s="104"/>
    </row>
    <row r="159" spans="1:7" ht="33" hidden="1" customHeight="1">
      <c r="A159" s="47" t="s">
        <v>81</v>
      </c>
      <c r="B159" s="66" t="s">
        <v>7</v>
      </c>
      <c r="C159" s="66" t="s">
        <v>3</v>
      </c>
      <c r="D159" s="67">
        <v>4362100</v>
      </c>
      <c r="E159" s="66">
        <v>612</v>
      </c>
      <c r="F159" s="104"/>
      <c r="G159" s="104"/>
    </row>
    <row r="160" spans="1:7" ht="33" hidden="1" customHeight="1">
      <c r="A160" s="47" t="s">
        <v>78</v>
      </c>
      <c r="B160" s="66" t="s">
        <v>7</v>
      </c>
      <c r="C160" s="66" t="s">
        <v>3</v>
      </c>
      <c r="D160" s="67">
        <v>4362100</v>
      </c>
      <c r="E160" s="66">
        <v>620</v>
      </c>
      <c r="F160" s="104"/>
      <c r="G160" s="104"/>
    </row>
    <row r="161" spans="1:7" ht="33" hidden="1" customHeight="1">
      <c r="A161" s="49" t="s">
        <v>82</v>
      </c>
      <c r="B161" s="66" t="s">
        <v>7</v>
      </c>
      <c r="C161" s="66" t="s">
        <v>3</v>
      </c>
      <c r="D161" s="67">
        <v>4362100</v>
      </c>
      <c r="E161" s="66">
        <v>622</v>
      </c>
      <c r="F161" s="104"/>
      <c r="G161" s="104"/>
    </row>
    <row r="162" spans="1:7" ht="79.5" hidden="1" customHeight="1">
      <c r="A162" s="52" t="s">
        <v>106</v>
      </c>
      <c r="B162" s="68" t="s">
        <v>7</v>
      </c>
      <c r="C162" s="68" t="s">
        <v>3</v>
      </c>
      <c r="D162" s="80" t="s">
        <v>105</v>
      </c>
      <c r="E162" s="68"/>
      <c r="F162" s="104"/>
      <c r="G162" s="104"/>
    </row>
    <row r="163" spans="1:7" ht="14.25" hidden="1">
      <c r="A163" s="47" t="s">
        <v>74</v>
      </c>
      <c r="B163" s="68" t="s">
        <v>7</v>
      </c>
      <c r="C163" s="68" t="s">
        <v>3</v>
      </c>
      <c r="D163" s="80" t="s">
        <v>105</v>
      </c>
      <c r="E163" s="68">
        <v>610</v>
      </c>
      <c r="F163" s="104"/>
      <c r="G163" s="104"/>
    </row>
    <row r="164" spans="1:7" ht="57" hidden="1">
      <c r="A164" s="47" t="s">
        <v>75</v>
      </c>
      <c r="B164" s="68" t="s">
        <v>7</v>
      </c>
      <c r="C164" s="68" t="s">
        <v>3</v>
      </c>
      <c r="D164" s="80" t="s">
        <v>105</v>
      </c>
      <c r="E164" s="68">
        <v>611</v>
      </c>
      <c r="F164" s="104"/>
      <c r="G164" s="104"/>
    </row>
    <row r="165" spans="1:7" ht="75" customHeight="1">
      <c r="A165" s="41" t="s">
        <v>127</v>
      </c>
      <c r="B165" s="69" t="s">
        <v>7</v>
      </c>
      <c r="C165" s="69" t="s">
        <v>3</v>
      </c>
      <c r="D165" s="70" t="s">
        <v>220</v>
      </c>
      <c r="E165" s="69"/>
      <c r="F165" s="83">
        <f t="shared" ref="F165:G166" si="51">F166</f>
        <v>3084.3</v>
      </c>
      <c r="G165" s="83">
        <f t="shared" si="51"/>
        <v>2924.7</v>
      </c>
    </row>
    <row r="166" spans="1:7" ht="42.75">
      <c r="A166" s="52" t="s">
        <v>171</v>
      </c>
      <c r="B166" s="68" t="s">
        <v>7</v>
      </c>
      <c r="C166" s="68" t="s">
        <v>3</v>
      </c>
      <c r="D166" s="80" t="s">
        <v>220</v>
      </c>
      <c r="E166" s="68">
        <v>600</v>
      </c>
      <c r="F166" s="86">
        <f t="shared" si="51"/>
        <v>3084.3</v>
      </c>
      <c r="G166" s="86">
        <f t="shared" si="51"/>
        <v>2924.7</v>
      </c>
    </row>
    <row r="167" spans="1:7" ht="25.5">
      <c r="A167" s="49" t="s">
        <v>76</v>
      </c>
      <c r="B167" s="68" t="s">
        <v>7</v>
      </c>
      <c r="C167" s="68" t="s">
        <v>3</v>
      </c>
      <c r="D167" s="80" t="s">
        <v>220</v>
      </c>
      <c r="E167" s="68">
        <v>610</v>
      </c>
      <c r="F167" s="104">
        <v>3084.3</v>
      </c>
      <c r="G167" s="104">
        <v>2924.7</v>
      </c>
    </row>
    <row r="168" spans="1:7" ht="99" hidden="1" customHeight="1">
      <c r="A168" s="50" t="s">
        <v>284</v>
      </c>
      <c r="B168" s="69" t="s">
        <v>7</v>
      </c>
      <c r="C168" s="69" t="s">
        <v>3</v>
      </c>
      <c r="D168" s="74" t="s">
        <v>285</v>
      </c>
      <c r="E168" s="76"/>
      <c r="F168" s="83">
        <f t="shared" ref="F168:G169" si="52">F169</f>
        <v>0</v>
      </c>
      <c r="G168" s="83">
        <f t="shared" si="52"/>
        <v>0</v>
      </c>
    </row>
    <row r="169" spans="1:7" ht="42.75" hidden="1">
      <c r="A169" s="52" t="s">
        <v>171</v>
      </c>
      <c r="B169" s="68" t="s">
        <v>7</v>
      </c>
      <c r="C169" s="68" t="s">
        <v>3</v>
      </c>
      <c r="D169" s="67" t="s">
        <v>285</v>
      </c>
      <c r="E169" s="68">
        <v>600</v>
      </c>
      <c r="F169" s="86">
        <f t="shared" si="52"/>
        <v>0</v>
      </c>
      <c r="G169" s="86">
        <f t="shared" si="52"/>
        <v>0</v>
      </c>
    </row>
    <row r="170" spans="1:7" ht="14.25" hidden="1">
      <c r="A170" s="47" t="s">
        <v>74</v>
      </c>
      <c r="B170" s="68" t="s">
        <v>7</v>
      </c>
      <c r="C170" s="68" t="s">
        <v>3</v>
      </c>
      <c r="D170" s="67" t="s">
        <v>285</v>
      </c>
      <c r="E170" s="68">
        <v>610</v>
      </c>
      <c r="F170" s="104"/>
      <c r="G170" s="104"/>
    </row>
    <row r="171" spans="1:7" ht="30.75" customHeight="1">
      <c r="A171" s="54" t="s">
        <v>208</v>
      </c>
      <c r="B171" s="69" t="s">
        <v>7</v>
      </c>
      <c r="C171" s="69" t="s">
        <v>5</v>
      </c>
      <c r="D171" s="67"/>
      <c r="E171" s="68"/>
      <c r="F171" s="83">
        <f t="shared" ref="F171:G172" si="53">F172</f>
        <v>24176.400000000001</v>
      </c>
      <c r="G171" s="83">
        <f t="shared" si="53"/>
        <v>23627.1</v>
      </c>
    </row>
    <row r="172" spans="1:7" ht="45.75" customHeight="1">
      <c r="A172" s="41" t="s">
        <v>243</v>
      </c>
      <c r="B172" s="69" t="s">
        <v>7</v>
      </c>
      <c r="C172" s="69" t="s">
        <v>5</v>
      </c>
      <c r="D172" s="70" t="s">
        <v>168</v>
      </c>
      <c r="E172" s="68"/>
      <c r="F172" s="83">
        <f t="shared" si="53"/>
        <v>24176.400000000001</v>
      </c>
      <c r="G172" s="83">
        <f t="shared" si="53"/>
        <v>23627.1</v>
      </c>
    </row>
    <row r="173" spans="1:7" ht="63.75" customHeight="1">
      <c r="A173" s="51" t="s">
        <v>251</v>
      </c>
      <c r="B173" s="69" t="s">
        <v>7</v>
      </c>
      <c r="C173" s="69" t="s">
        <v>5</v>
      </c>
      <c r="D173" s="70" t="s">
        <v>176</v>
      </c>
      <c r="E173" s="69"/>
      <c r="F173" s="83">
        <f t="shared" ref="F173:G173" si="54">F174+F177</f>
        <v>24176.400000000001</v>
      </c>
      <c r="G173" s="83">
        <f t="shared" si="54"/>
        <v>23627.1</v>
      </c>
    </row>
    <row r="174" spans="1:7" ht="30.75" customHeight="1">
      <c r="A174" s="42" t="s">
        <v>19</v>
      </c>
      <c r="B174" s="69" t="s">
        <v>7</v>
      </c>
      <c r="C174" s="69" t="s">
        <v>5</v>
      </c>
      <c r="D174" s="70" t="s">
        <v>177</v>
      </c>
      <c r="E174" s="69"/>
      <c r="F174" s="83">
        <f t="shared" ref="F174:G175" si="55">F175</f>
        <v>22437.100000000002</v>
      </c>
      <c r="G174" s="83">
        <f t="shared" si="55"/>
        <v>21977.3</v>
      </c>
    </row>
    <row r="175" spans="1:7" ht="42.75" customHeight="1">
      <c r="A175" s="52" t="s">
        <v>171</v>
      </c>
      <c r="B175" s="85" t="s">
        <v>7</v>
      </c>
      <c r="C175" s="85" t="s">
        <v>5</v>
      </c>
      <c r="D175" s="84" t="s">
        <v>177</v>
      </c>
      <c r="E175" s="66">
        <v>600</v>
      </c>
      <c r="F175" s="86">
        <f t="shared" si="55"/>
        <v>22437.100000000002</v>
      </c>
      <c r="G175" s="86">
        <f t="shared" si="55"/>
        <v>21977.3</v>
      </c>
    </row>
    <row r="176" spans="1:7" ht="30.75" customHeight="1">
      <c r="A176" s="47" t="s">
        <v>74</v>
      </c>
      <c r="B176" s="85" t="s">
        <v>7</v>
      </c>
      <c r="C176" s="85" t="s">
        <v>5</v>
      </c>
      <c r="D176" s="84" t="s">
        <v>177</v>
      </c>
      <c r="E176" s="66">
        <v>610</v>
      </c>
      <c r="F176" s="104">
        <f>25039.2-2602.1</f>
        <v>22437.100000000002</v>
      </c>
      <c r="G176" s="104">
        <f>25039.2-3061.9</f>
        <v>21977.3</v>
      </c>
    </row>
    <row r="177" spans="1:7" ht="148.5" customHeight="1">
      <c r="A177" s="41" t="s">
        <v>126</v>
      </c>
      <c r="B177" s="89" t="s">
        <v>7</v>
      </c>
      <c r="C177" s="89" t="s">
        <v>5</v>
      </c>
      <c r="D177" s="70" t="s">
        <v>218</v>
      </c>
      <c r="E177" s="89"/>
      <c r="F177" s="100">
        <f t="shared" ref="F177:G178" si="56">F178</f>
        <v>1739.3</v>
      </c>
      <c r="G177" s="100">
        <f t="shared" si="56"/>
        <v>1649.8</v>
      </c>
    </row>
    <row r="178" spans="1:7" ht="45" customHeight="1">
      <c r="A178" s="52" t="s">
        <v>171</v>
      </c>
      <c r="B178" s="89" t="s">
        <v>7</v>
      </c>
      <c r="C178" s="89" t="s">
        <v>5</v>
      </c>
      <c r="D178" s="105" t="s">
        <v>218</v>
      </c>
      <c r="E178" s="68">
        <v>600</v>
      </c>
      <c r="F178" s="88">
        <f t="shared" si="56"/>
        <v>1739.3</v>
      </c>
      <c r="G178" s="88">
        <f t="shared" si="56"/>
        <v>1649.8</v>
      </c>
    </row>
    <row r="179" spans="1:7" ht="24" customHeight="1">
      <c r="A179" s="47" t="s">
        <v>74</v>
      </c>
      <c r="B179" s="89" t="s">
        <v>7</v>
      </c>
      <c r="C179" s="89" t="s">
        <v>5</v>
      </c>
      <c r="D179" s="105" t="s">
        <v>218</v>
      </c>
      <c r="E179" s="68">
        <v>610</v>
      </c>
      <c r="F179" s="104">
        <v>1739.3</v>
      </c>
      <c r="G179" s="104">
        <v>1649.8</v>
      </c>
    </row>
    <row r="180" spans="1:7" ht="31.5">
      <c r="A180" s="40" t="s">
        <v>43</v>
      </c>
      <c r="B180" s="76" t="s">
        <v>7</v>
      </c>
      <c r="C180" s="76" t="s">
        <v>7</v>
      </c>
      <c r="D180" s="74"/>
      <c r="E180" s="76"/>
      <c r="F180" s="82">
        <f t="shared" ref="F180:G184" si="57">F181</f>
        <v>390</v>
      </c>
      <c r="G180" s="82">
        <f t="shared" si="57"/>
        <v>390</v>
      </c>
    </row>
    <row r="181" spans="1:7" ht="45">
      <c r="A181" s="41" t="s">
        <v>244</v>
      </c>
      <c r="B181" s="69" t="s">
        <v>7</v>
      </c>
      <c r="C181" s="76" t="s">
        <v>7</v>
      </c>
      <c r="D181" s="70" t="s">
        <v>168</v>
      </c>
      <c r="E181" s="76"/>
      <c r="F181" s="82">
        <f t="shared" si="57"/>
        <v>390</v>
      </c>
      <c r="G181" s="82">
        <f t="shared" si="57"/>
        <v>390</v>
      </c>
    </row>
    <row r="182" spans="1:7" ht="60">
      <c r="A182" s="51" t="s">
        <v>251</v>
      </c>
      <c r="B182" s="69" t="s">
        <v>7</v>
      </c>
      <c r="C182" s="69" t="s">
        <v>7</v>
      </c>
      <c r="D182" s="70" t="s">
        <v>176</v>
      </c>
      <c r="E182" s="76"/>
      <c r="F182" s="82">
        <f t="shared" si="57"/>
        <v>390</v>
      </c>
      <c r="G182" s="82">
        <f t="shared" si="57"/>
        <v>390</v>
      </c>
    </row>
    <row r="183" spans="1:7" ht="39" customHeight="1">
      <c r="A183" s="50" t="s">
        <v>178</v>
      </c>
      <c r="B183" s="69" t="s">
        <v>7</v>
      </c>
      <c r="C183" s="69" t="s">
        <v>7</v>
      </c>
      <c r="D183" s="70" t="s">
        <v>270</v>
      </c>
      <c r="E183" s="69"/>
      <c r="F183" s="82">
        <f t="shared" si="57"/>
        <v>390</v>
      </c>
      <c r="G183" s="82">
        <f t="shared" si="57"/>
        <v>390</v>
      </c>
    </row>
    <row r="184" spans="1:7" ht="42.75">
      <c r="A184" s="52" t="s">
        <v>171</v>
      </c>
      <c r="B184" s="85" t="s">
        <v>7</v>
      </c>
      <c r="C184" s="85" t="s">
        <v>7</v>
      </c>
      <c r="D184" s="84" t="s">
        <v>270</v>
      </c>
      <c r="E184" s="66">
        <v>600</v>
      </c>
      <c r="F184" s="86">
        <f t="shared" si="57"/>
        <v>390</v>
      </c>
      <c r="G184" s="86">
        <f t="shared" si="57"/>
        <v>390</v>
      </c>
    </row>
    <row r="185" spans="1:7" ht="14.25">
      <c r="A185" s="47" t="s">
        <v>74</v>
      </c>
      <c r="B185" s="85" t="s">
        <v>7</v>
      </c>
      <c r="C185" s="85" t="s">
        <v>7</v>
      </c>
      <c r="D185" s="84" t="s">
        <v>270</v>
      </c>
      <c r="E185" s="66">
        <v>610</v>
      </c>
      <c r="F185" s="104">
        <v>390</v>
      </c>
      <c r="G185" s="104">
        <v>390</v>
      </c>
    </row>
    <row r="186" spans="1:7" ht="35.25" customHeight="1">
      <c r="A186" s="54" t="s">
        <v>214</v>
      </c>
      <c r="B186" s="106" t="s">
        <v>7</v>
      </c>
      <c r="C186" s="106" t="s">
        <v>11</v>
      </c>
      <c r="D186" s="107"/>
      <c r="E186" s="106"/>
      <c r="F186" s="108">
        <f t="shared" ref="F186:G186" si="58">F187+F208</f>
        <v>13432.099999999999</v>
      </c>
      <c r="G186" s="108">
        <f t="shared" si="58"/>
        <v>13044.9</v>
      </c>
    </row>
    <row r="187" spans="1:7" ht="55.5" customHeight="1">
      <c r="A187" s="41" t="s">
        <v>244</v>
      </c>
      <c r="B187" s="76" t="s">
        <v>7</v>
      </c>
      <c r="C187" s="76" t="s">
        <v>11</v>
      </c>
      <c r="D187" s="74" t="s">
        <v>168</v>
      </c>
      <c r="E187" s="76"/>
      <c r="F187" s="82">
        <f t="shared" ref="F187:G187" si="59">F188</f>
        <v>10169.299999999999</v>
      </c>
      <c r="G187" s="82">
        <f t="shared" si="59"/>
        <v>9950</v>
      </c>
    </row>
    <row r="188" spans="1:7" ht="60">
      <c r="A188" s="51" t="s">
        <v>252</v>
      </c>
      <c r="B188" s="69" t="s">
        <v>7</v>
      </c>
      <c r="C188" s="69" t="s">
        <v>11</v>
      </c>
      <c r="D188" s="70" t="s">
        <v>179</v>
      </c>
      <c r="E188" s="69"/>
      <c r="F188" s="83">
        <f t="shared" ref="F188:G188" si="60">F189+F194+F201</f>
        <v>10169.299999999999</v>
      </c>
      <c r="G188" s="83">
        <f t="shared" si="60"/>
        <v>9950</v>
      </c>
    </row>
    <row r="189" spans="1:7" ht="15">
      <c r="A189" s="42" t="s">
        <v>4</v>
      </c>
      <c r="B189" s="69" t="s">
        <v>7</v>
      </c>
      <c r="C189" s="69" t="s">
        <v>11</v>
      </c>
      <c r="D189" s="70" t="s">
        <v>260</v>
      </c>
      <c r="E189" s="69"/>
      <c r="F189" s="83">
        <f t="shared" ref="F189:G189" si="61">F192</f>
        <v>2977.7</v>
      </c>
      <c r="G189" s="83">
        <f t="shared" si="61"/>
        <v>2905.1</v>
      </c>
    </row>
    <row r="190" spans="1:7" ht="28.5" hidden="1">
      <c r="A190" s="47" t="s">
        <v>67</v>
      </c>
      <c r="B190" s="66" t="s">
        <v>7</v>
      </c>
      <c r="C190" s="66" t="s">
        <v>11</v>
      </c>
      <c r="D190" s="67" t="s">
        <v>131</v>
      </c>
      <c r="E190" s="85">
        <v>110</v>
      </c>
      <c r="F190" s="86">
        <f t="shared" ref="F190:G190" si="62">F191</f>
        <v>0</v>
      </c>
      <c r="G190" s="86">
        <f t="shared" si="62"/>
        <v>0</v>
      </c>
    </row>
    <row r="191" spans="1:7" ht="14.25" hidden="1">
      <c r="A191" s="49" t="s">
        <v>62</v>
      </c>
      <c r="B191" s="66" t="s">
        <v>7</v>
      </c>
      <c r="C191" s="66" t="s">
        <v>11</v>
      </c>
      <c r="D191" s="67" t="s">
        <v>132</v>
      </c>
      <c r="E191" s="85">
        <v>111</v>
      </c>
      <c r="F191" s="86"/>
      <c r="G191" s="86"/>
    </row>
    <row r="192" spans="1:7" ht="63.75">
      <c r="A192" s="43" t="s">
        <v>144</v>
      </c>
      <c r="B192" s="85" t="s">
        <v>7</v>
      </c>
      <c r="C192" s="85" t="s">
        <v>11</v>
      </c>
      <c r="D192" s="84" t="s">
        <v>260</v>
      </c>
      <c r="E192" s="85">
        <v>100</v>
      </c>
      <c r="F192" s="86">
        <f t="shared" ref="F192:G192" si="63">F193</f>
        <v>2977.7</v>
      </c>
      <c r="G192" s="86">
        <f t="shared" si="63"/>
        <v>2905.1</v>
      </c>
    </row>
    <row r="193" spans="1:7" ht="25.5">
      <c r="A193" s="43" t="s">
        <v>145</v>
      </c>
      <c r="B193" s="85" t="s">
        <v>7</v>
      </c>
      <c r="C193" s="85" t="s">
        <v>11</v>
      </c>
      <c r="D193" s="84" t="s">
        <v>260</v>
      </c>
      <c r="E193" s="68">
        <v>120</v>
      </c>
      <c r="F193" s="104">
        <f>3388.6-410.9</f>
        <v>2977.7</v>
      </c>
      <c r="G193" s="104">
        <f>3388.6-483.5</f>
        <v>2905.1</v>
      </c>
    </row>
    <row r="194" spans="1:7" ht="48" customHeight="1">
      <c r="A194" s="42" t="s">
        <v>242</v>
      </c>
      <c r="B194" s="69" t="s">
        <v>7</v>
      </c>
      <c r="C194" s="69" t="s">
        <v>11</v>
      </c>
      <c r="D194" s="70" t="s">
        <v>180</v>
      </c>
      <c r="E194" s="69"/>
      <c r="F194" s="83">
        <f t="shared" ref="F194:G194" si="64">F195+F197+F199</f>
        <v>7131.2</v>
      </c>
      <c r="G194" s="83">
        <f t="shared" si="64"/>
        <v>6985.9</v>
      </c>
    </row>
    <row r="195" spans="1:7" ht="63.75">
      <c r="A195" s="43" t="s">
        <v>144</v>
      </c>
      <c r="B195" s="85" t="s">
        <v>7</v>
      </c>
      <c r="C195" s="85" t="s">
        <v>11</v>
      </c>
      <c r="D195" s="84" t="s">
        <v>180</v>
      </c>
      <c r="E195" s="85">
        <v>100</v>
      </c>
      <c r="F195" s="86">
        <f t="shared" ref="F195:G195" si="65">F196</f>
        <v>6358.2</v>
      </c>
      <c r="G195" s="86">
        <f t="shared" si="65"/>
        <v>6212.9</v>
      </c>
    </row>
    <row r="196" spans="1:7" ht="30" customHeight="1">
      <c r="A196" s="44" t="s">
        <v>154</v>
      </c>
      <c r="B196" s="85" t="s">
        <v>7</v>
      </c>
      <c r="C196" s="85" t="s">
        <v>11</v>
      </c>
      <c r="D196" s="84" t="s">
        <v>180</v>
      </c>
      <c r="E196" s="68">
        <v>110</v>
      </c>
      <c r="F196" s="104">
        <f>7180.4-822.2</f>
        <v>6358.2</v>
      </c>
      <c r="G196" s="104">
        <f>7180.4-967.5</f>
        <v>6212.9</v>
      </c>
    </row>
    <row r="197" spans="1:7" ht="40.5" customHeight="1">
      <c r="A197" s="43" t="s">
        <v>146</v>
      </c>
      <c r="B197" s="85" t="s">
        <v>7</v>
      </c>
      <c r="C197" s="85" t="s">
        <v>11</v>
      </c>
      <c r="D197" s="84" t="s">
        <v>180</v>
      </c>
      <c r="E197" s="68">
        <v>200</v>
      </c>
      <c r="F197" s="86">
        <f t="shared" ref="F197:G197" si="66">F198</f>
        <v>765.2</v>
      </c>
      <c r="G197" s="86">
        <f t="shared" si="66"/>
        <v>765.2</v>
      </c>
    </row>
    <row r="198" spans="1:7" ht="45.75" customHeight="1">
      <c r="A198" s="43" t="s">
        <v>147</v>
      </c>
      <c r="B198" s="85" t="s">
        <v>7</v>
      </c>
      <c r="C198" s="85" t="s">
        <v>11</v>
      </c>
      <c r="D198" s="84" t="s">
        <v>180</v>
      </c>
      <c r="E198" s="68">
        <v>240</v>
      </c>
      <c r="F198" s="86">
        <v>765.2</v>
      </c>
      <c r="G198" s="86">
        <v>765.2</v>
      </c>
    </row>
    <row r="199" spans="1:7" ht="21.75" customHeight="1">
      <c r="A199" s="43" t="s">
        <v>65</v>
      </c>
      <c r="B199" s="85" t="s">
        <v>7</v>
      </c>
      <c r="C199" s="85" t="s">
        <v>11</v>
      </c>
      <c r="D199" s="84" t="s">
        <v>180</v>
      </c>
      <c r="E199" s="66">
        <v>800</v>
      </c>
      <c r="F199" s="86">
        <f t="shared" ref="F199:G199" si="67">F200</f>
        <v>7.8</v>
      </c>
      <c r="G199" s="86">
        <f t="shared" si="67"/>
        <v>7.8</v>
      </c>
    </row>
    <row r="200" spans="1:7" ht="17.25" customHeight="1">
      <c r="A200" s="43" t="s">
        <v>63</v>
      </c>
      <c r="B200" s="85" t="s">
        <v>7</v>
      </c>
      <c r="C200" s="85" t="s">
        <v>11</v>
      </c>
      <c r="D200" s="84" t="s">
        <v>180</v>
      </c>
      <c r="E200" s="68">
        <v>850</v>
      </c>
      <c r="F200" s="86">
        <v>7.8</v>
      </c>
      <c r="G200" s="86">
        <v>7.8</v>
      </c>
    </row>
    <row r="201" spans="1:7" ht="46.5" customHeight="1">
      <c r="A201" s="46" t="s">
        <v>281</v>
      </c>
      <c r="B201" s="69" t="s">
        <v>7</v>
      </c>
      <c r="C201" s="69" t="s">
        <v>11</v>
      </c>
      <c r="D201" s="70" t="s">
        <v>280</v>
      </c>
      <c r="E201" s="76"/>
      <c r="F201" s="104">
        <v>60.4</v>
      </c>
      <c r="G201" s="104">
        <v>59</v>
      </c>
    </row>
    <row r="202" spans="1:7" ht="75" customHeight="1">
      <c r="A202" s="43" t="s">
        <v>144</v>
      </c>
      <c r="B202" s="68" t="s">
        <v>7</v>
      </c>
      <c r="C202" s="68" t="s">
        <v>11</v>
      </c>
      <c r="D202" s="105" t="s">
        <v>280</v>
      </c>
      <c r="E202" s="66">
        <v>100</v>
      </c>
      <c r="F202" s="88">
        <f t="shared" ref="F202:G202" si="68">F203</f>
        <v>15</v>
      </c>
      <c r="G202" s="88">
        <f t="shared" si="68"/>
        <v>15</v>
      </c>
    </row>
    <row r="203" spans="1:7" ht="31.5" customHeight="1">
      <c r="A203" s="44" t="s">
        <v>154</v>
      </c>
      <c r="B203" s="68" t="s">
        <v>7</v>
      </c>
      <c r="C203" s="68" t="s">
        <v>11</v>
      </c>
      <c r="D203" s="105" t="s">
        <v>280</v>
      </c>
      <c r="E203" s="68">
        <v>110</v>
      </c>
      <c r="F203" s="104">
        <v>15</v>
      </c>
      <c r="G203" s="104">
        <v>15</v>
      </c>
    </row>
    <row r="204" spans="1:7" ht="45" customHeight="1">
      <c r="A204" s="43" t="s">
        <v>146</v>
      </c>
      <c r="B204" s="68" t="s">
        <v>7</v>
      </c>
      <c r="C204" s="68" t="s">
        <v>11</v>
      </c>
      <c r="D204" s="105" t="s">
        <v>280</v>
      </c>
      <c r="E204" s="68">
        <v>200</v>
      </c>
      <c r="F204" s="88">
        <f t="shared" ref="F204:G204" si="69">F205</f>
        <v>6.5</v>
      </c>
      <c r="G204" s="88">
        <f t="shared" si="69"/>
        <v>5.0999999999999996</v>
      </c>
    </row>
    <row r="205" spans="1:7" ht="41.25" customHeight="1">
      <c r="A205" s="43" t="s">
        <v>147</v>
      </c>
      <c r="B205" s="68" t="s">
        <v>7</v>
      </c>
      <c r="C205" s="68" t="s">
        <v>11</v>
      </c>
      <c r="D205" s="105" t="s">
        <v>280</v>
      </c>
      <c r="E205" s="68">
        <v>240</v>
      </c>
      <c r="F205" s="104">
        <v>6.5</v>
      </c>
      <c r="G205" s="104">
        <v>5.0999999999999996</v>
      </c>
    </row>
    <row r="206" spans="1:7" ht="46.5" customHeight="1">
      <c r="A206" s="52" t="s">
        <v>171</v>
      </c>
      <c r="B206" s="68" t="s">
        <v>7</v>
      </c>
      <c r="C206" s="68" t="s">
        <v>11</v>
      </c>
      <c r="D206" s="105" t="s">
        <v>280</v>
      </c>
      <c r="E206" s="68">
        <v>600</v>
      </c>
      <c r="F206" s="88">
        <f t="shared" ref="F206:G206" si="70">F207</f>
        <v>38.9</v>
      </c>
      <c r="G206" s="88">
        <f t="shared" si="70"/>
        <v>38.9</v>
      </c>
    </row>
    <row r="207" spans="1:7" ht="34.5" customHeight="1">
      <c r="A207" s="47" t="s">
        <v>74</v>
      </c>
      <c r="B207" s="68" t="s">
        <v>7</v>
      </c>
      <c r="C207" s="68" t="s">
        <v>11</v>
      </c>
      <c r="D207" s="105" t="s">
        <v>280</v>
      </c>
      <c r="E207" s="68">
        <v>610</v>
      </c>
      <c r="F207" s="104">
        <v>38.9</v>
      </c>
      <c r="G207" s="104">
        <v>38.9</v>
      </c>
    </row>
    <row r="208" spans="1:7" ht="42.75" customHeight="1">
      <c r="A208" s="46" t="s">
        <v>225</v>
      </c>
      <c r="B208" s="76" t="s">
        <v>7</v>
      </c>
      <c r="C208" s="76" t="s">
        <v>11</v>
      </c>
      <c r="D208" s="70" t="s">
        <v>226</v>
      </c>
      <c r="E208" s="76"/>
      <c r="F208" s="82">
        <f t="shared" ref="F208:G209" si="71">F209</f>
        <v>3262.7999999999997</v>
      </c>
      <c r="G208" s="82">
        <f t="shared" si="71"/>
        <v>3094.8999999999996</v>
      </c>
    </row>
    <row r="209" spans="1:7" ht="42.75" customHeight="1">
      <c r="A209" s="46" t="s">
        <v>229</v>
      </c>
      <c r="B209" s="76" t="s">
        <v>7</v>
      </c>
      <c r="C209" s="76" t="s">
        <v>11</v>
      </c>
      <c r="D209" s="70" t="s">
        <v>227</v>
      </c>
      <c r="E209" s="76"/>
      <c r="F209" s="82">
        <f t="shared" si="71"/>
        <v>3262.7999999999997</v>
      </c>
      <c r="G209" s="82">
        <f t="shared" si="71"/>
        <v>3094.8999999999996</v>
      </c>
    </row>
    <row r="210" spans="1:7" ht="81" customHeight="1">
      <c r="A210" s="41" t="s">
        <v>51</v>
      </c>
      <c r="B210" s="76" t="s">
        <v>7</v>
      </c>
      <c r="C210" s="76" t="s">
        <v>11</v>
      </c>
      <c r="D210" s="70" t="s">
        <v>228</v>
      </c>
      <c r="E210" s="68"/>
      <c r="F210" s="83">
        <f t="shared" ref="F210:G210" si="72">F211+F213</f>
        <v>3262.7999999999997</v>
      </c>
      <c r="G210" s="83">
        <f t="shared" si="72"/>
        <v>3094.8999999999996</v>
      </c>
    </row>
    <row r="211" spans="1:7" ht="86.25" customHeight="1">
      <c r="A211" s="43" t="s">
        <v>144</v>
      </c>
      <c r="B211" s="68" t="s">
        <v>7</v>
      </c>
      <c r="C211" s="68" t="s">
        <v>11</v>
      </c>
      <c r="D211" s="105" t="s">
        <v>228</v>
      </c>
      <c r="E211" s="68">
        <v>100</v>
      </c>
      <c r="F211" s="88">
        <f t="shared" ref="F211:G211" si="73">F212</f>
        <v>2724.7</v>
      </c>
      <c r="G211" s="88">
        <f t="shared" si="73"/>
        <v>2427.6999999999998</v>
      </c>
    </row>
    <row r="212" spans="1:7" ht="42.75" customHeight="1">
      <c r="A212" s="44" t="s">
        <v>154</v>
      </c>
      <c r="B212" s="68" t="s">
        <v>7</v>
      </c>
      <c r="C212" s="68" t="s">
        <v>11</v>
      </c>
      <c r="D212" s="105" t="s">
        <v>228</v>
      </c>
      <c r="E212" s="68">
        <v>110</v>
      </c>
      <c r="F212" s="104">
        <v>2724.7</v>
      </c>
      <c r="G212" s="104">
        <v>2427.6999999999998</v>
      </c>
    </row>
    <row r="213" spans="1:7" ht="42.75" customHeight="1">
      <c r="A213" s="43" t="s">
        <v>146</v>
      </c>
      <c r="B213" s="68" t="s">
        <v>7</v>
      </c>
      <c r="C213" s="68" t="s">
        <v>11</v>
      </c>
      <c r="D213" s="105" t="s">
        <v>228</v>
      </c>
      <c r="E213" s="68">
        <v>200</v>
      </c>
      <c r="F213" s="88">
        <f t="shared" ref="F213:G213" si="74">F214</f>
        <v>538.1</v>
      </c>
      <c r="G213" s="88">
        <f t="shared" si="74"/>
        <v>667.2</v>
      </c>
    </row>
    <row r="214" spans="1:7" ht="42.75" customHeight="1">
      <c r="A214" s="43" t="s">
        <v>147</v>
      </c>
      <c r="B214" s="68" t="s">
        <v>7</v>
      </c>
      <c r="C214" s="68" t="s">
        <v>11</v>
      </c>
      <c r="D214" s="105" t="s">
        <v>228</v>
      </c>
      <c r="E214" s="68">
        <v>240</v>
      </c>
      <c r="F214" s="104">
        <v>538.1</v>
      </c>
      <c r="G214" s="104">
        <v>667.2</v>
      </c>
    </row>
    <row r="215" spans="1:7" ht="33.75" customHeight="1">
      <c r="A215" s="54" t="s">
        <v>206</v>
      </c>
      <c r="B215" s="106" t="s">
        <v>13</v>
      </c>
      <c r="C215" s="106"/>
      <c r="D215" s="107"/>
      <c r="E215" s="106"/>
      <c r="F215" s="108">
        <f t="shared" ref="F215:G217" si="75">F216</f>
        <v>17019.2</v>
      </c>
      <c r="G215" s="108">
        <f t="shared" si="75"/>
        <v>16693.2</v>
      </c>
    </row>
    <row r="216" spans="1:7" ht="33.75" customHeight="1">
      <c r="A216" s="42" t="s">
        <v>207</v>
      </c>
      <c r="B216" s="69" t="s">
        <v>13</v>
      </c>
      <c r="C216" s="69" t="s">
        <v>2</v>
      </c>
      <c r="D216" s="70"/>
      <c r="E216" s="69"/>
      <c r="F216" s="83">
        <f t="shared" si="75"/>
        <v>17019.2</v>
      </c>
      <c r="G216" s="83">
        <f t="shared" si="75"/>
        <v>16693.2</v>
      </c>
    </row>
    <row r="217" spans="1:7" ht="84.75" customHeight="1">
      <c r="A217" s="42" t="s">
        <v>288</v>
      </c>
      <c r="B217" s="69" t="s">
        <v>13</v>
      </c>
      <c r="C217" s="69" t="s">
        <v>2</v>
      </c>
      <c r="D217" s="70" t="s">
        <v>209</v>
      </c>
      <c r="E217" s="69"/>
      <c r="F217" s="83">
        <f t="shared" si="75"/>
        <v>17019.2</v>
      </c>
      <c r="G217" s="83">
        <f t="shared" si="75"/>
        <v>16693.2</v>
      </c>
    </row>
    <row r="218" spans="1:7" ht="47.25" customHeight="1">
      <c r="A218" s="42" t="s">
        <v>289</v>
      </c>
      <c r="B218" s="69" t="s">
        <v>13</v>
      </c>
      <c r="C218" s="69" t="s">
        <v>2</v>
      </c>
      <c r="D218" s="70" t="s">
        <v>293</v>
      </c>
      <c r="E218" s="69"/>
      <c r="F218" s="83">
        <f t="shared" ref="F218:G218" si="76">F219+F222</f>
        <v>17019.2</v>
      </c>
      <c r="G218" s="83">
        <f t="shared" si="76"/>
        <v>16693.2</v>
      </c>
    </row>
    <row r="219" spans="1:7" ht="28.5" customHeight="1">
      <c r="A219" s="42" t="s">
        <v>210</v>
      </c>
      <c r="B219" s="69" t="s">
        <v>13</v>
      </c>
      <c r="C219" s="69" t="s">
        <v>2</v>
      </c>
      <c r="D219" s="70" t="s">
        <v>286</v>
      </c>
      <c r="E219" s="69"/>
      <c r="F219" s="83">
        <f t="shared" ref="F219:G220" si="77">F220</f>
        <v>16119.2</v>
      </c>
      <c r="G219" s="83">
        <f t="shared" si="77"/>
        <v>16043.2</v>
      </c>
    </row>
    <row r="220" spans="1:7" ht="47.25" customHeight="1">
      <c r="A220" s="52" t="s">
        <v>171</v>
      </c>
      <c r="B220" s="109" t="s">
        <v>13</v>
      </c>
      <c r="C220" s="109" t="s">
        <v>2</v>
      </c>
      <c r="D220" s="105" t="s">
        <v>286</v>
      </c>
      <c r="E220" s="66">
        <v>600</v>
      </c>
      <c r="F220" s="86">
        <f t="shared" si="77"/>
        <v>16119.2</v>
      </c>
      <c r="G220" s="86">
        <f t="shared" si="77"/>
        <v>16043.2</v>
      </c>
    </row>
    <row r="221" spans="1:7" ht="33.75" customHeight="1">
      <c r="A221" s="47" t="s">
        <v>74</v>
      </c>
      <c r="B221" s="109" t="s">
        <v>13</v>
      </c>
      <c r="C221" s="109" t="s">
        <v>2</v>
      </c>
      <c r="D221" s="105" t="s">
        <v>286</v>
      </c>
      <c r="E221" s="66">
        <v>610</v>
      </c>
      <c r="F221" s="104">
        <v>16119.2</v>
      </c>
      <c r="G221" s="104">
        <v>16043.2</v>
      </c>
    </row>
    <row r="222" spans="1:7" ht="27" customHeight="1">
      <c r="A222" s="42" t="s">
        <v>211</v>
      </c>
      <c r="B222" s="69" t="s">
        <v>13</v>
      </c>
      <c r="C222" s="69" t="s">
        <v>2</v>
      </c>
      <c r="D222" s="70" t="s">
        <v>287</v>
      </c>
      <c r="E222" s="69"/>
      <c r="F222" s="83">
        <f t="shared" ref="F222:G223" si="78">F223</f>
        <v>900</v>
      </c>
      <c r="G222" s="83">
        <f t="shared" si="78"/>
        <v>650</v>
      </c>
    </row>
    <row r="223" spans="1:7" ht="50.25" customHeight="1">
      <c r="A223" s="52" t="s">
        <v>171</v>
      </c>
      <c r="B223" s="109" t="s">
        <v>13</v>
      </c>
      <c r="C223" s="109" t="s">
        <v>2</v>
      </c>
      <c r="D223" s="105" t="s">
        <v>287</v>
      </c>
      <c r="E223" s="66">
        <v>600</v>
      </c>
      <c r="F223" s="86">
        <f t="shared" si="78"/>
        <v>900</v>
      </c>
      <c r="G223" s="86">
        <f t="shared" si="78"/>
        <v>650</v>
      </c>
    </row>
    <row r="224" spans="1:7" ht="27" customHeight="1">
      <c r="A224" s="47" t="s">
        <v>74</v>
      </c>
      <c r="B224" s="109" t="s">
        <v>13</v>
      </c>
      <c r="C224" s="109" t="s">
        <v>2</v>
      </c>
      <c r="D224" s="105" t="s">
        <v>287</v>
      </c>
      <c r="E224" s="66">
        <v>610</v>
      </c>
      <c r="F224" s="104">
        <v>900</v>
      </c>
      <c r="G224" s="104">
        <v>650</v>
      </c>
    </row>
    <row r="225" spans="1:7" ht="21.75" customHeight="1">
      <c r="A225" s="40" t="s">
        <v>20</v>
      </c>
      <c r="B225" s="90">
        <v>10</v>
      </c>
      <c r="C225" s="90"/>
      <c r="D225" s="91"/>
      <c r="E225" s="90"/>
      <c r="F225" s="92">
        <f t="shared" ref="F225:G225" si="79">F226+F231+F248</f>
        <v>13900.300000000001</v>
      </c>
      <c r="G225" s="92">
        <f t="shared" si="79"/>
        <v>13368.1</v>
      </c>
    </row>
    <row r="226" spans="1:7" ht="21" customHeight="1">
      <c r="A226" s="41" t="s">
        <v>21</v>
      </c>
      <c r="B226" s="76">
        <v>10</v>
      </c>
      <c r="C226" s="76" t="s">
        <v>2</v>
      </c>
      <c r="D226" s="74"/>
      <c r="E226" s="76"/>
      <c r="F226" s="82">
        <f t="shared" ref="F226:G229" si="80">F227</f>
        <v>1376.6</v>
      </c>
      <c r="G226" s="82">
        <f t="shared" si="80"/>
        <v>1376.6</v>
      </c>
    </row>
    <row r="227" spans="1:7" ht="15">
      <c r="A227" s="42" t="s">
        <v>181</v>
      </c>
      <c r="B227" s="66">
        <v>10</v>
      </c>
      <c r="C227" s="66" t="s">
        <v>2</v>
      </c>
      <c r="D227" s="67" t="s">
        <v>143</v>
      </c>
      <c r="E227" s="66"/>
      <c r="F227" s="86">
        <f t="shared" si="80"/>
        <v>1376.6</v>
      </c>
      <c r="G227" s="86">
        <f t="shared" si="80"/>
        <v>1376.6</v>
      </c>
    </row>
    <row r="228" spans="1:7" ht="33" customHeight="1">
      <c r="A228" s="47" t="s">
        <v>182</v>
      </c>
      <c r="B228" s="66">
        <v>10</v>
      </c>
      <c r="C228" s="66" t="s">
        <v>2</v>
      </c>
      <c r="D228" s="67" t="s">
        <v>269</v>
      </c>
      <c r="E228" s="66"/>
      <c r="F228" s="86">
        <f t="shared" si="80"/>
        <v>1376.6</v>
      </c>
      <c r="G228" s="86">
        <f t="shared" si="80"/>
        <v>1376.6</v>
      </c>
    </row>
    <row r="229" spans="1:7" ht="34.5" customHeight="1">
      <c r="A229" s="52" t="s">
        <v>128</v>
      </c>
      <c r="B229" s="66">
        <v>10</v>
      </c>
      <c r="C229" s="66" t="s">
        <v>2</v>
      </c>
      <c r="D229" s="67" t="s">
        <v>269</v>
      </c>
      <c r="E229" s="66">
        <v>300</v>
      </c>
      <c r="F229" s="86">
        <f t="shared" si="80"/>
        <v>1376.6</v>
      </c>
      <c r="G229" s="86">
        <f t="shared" si="80"/>
        <v>1376.6</v>
      </c>
    </row>
    <row r="230" spans="1:7" ht="31.5" customHeight="1">
      <c r="A230" s="47" t="s">
        <v>68</v>
      </c>
      <c r="B230" s="68">
        <v>10</v>
      </c>
      <c r="C230" s="68" t="s">
        <v>2</v>
      </c>
      <c r="D230" s="67" t="s">
        <v>269</v>
      </c>
      <c r="E230" s="68">
        <v>320</v>
      </c>
      <c r="F230" s="137">
        <v>1376.6</v>
      </c>
      <c r="G230" s="137">
        <v>1376.6</v>
      </c>
    </row>
    <row r="231" spans="1:7" ht="24.75" customHeight="1">
      <c r="A231" s="41" t="s">
        <v>22</v>
      </c>
      <c r="B231" s="76">
        <v>10</v>
      </c>
      <c r="C231" s="76" t="s">
        <v>5</v>
      </c>
      <c r="D231" s="67"/>
      <c r="E231" s="68"/>
      <c r="F231" s="104">
        <f t="shared" ref="F231:G231" si="81">F232+F243</f>
        <v>289</v>
      </c>
      <c r="G231" s="104">
        <f t="shared" si="81"/>
        <v>386.4</v>
      </c>
    </row>
    <row r="232" spans="1:7" ht="28.5" customHeight="1">
      <c r="A232" s="42" t="s">
        <v>181</v>
      </c>
      <c r="B232" s="69">
        <v>10</v>
      </c>
      <c r="C232" s="69" t="s">
        <v>5</v>
      </c>
      <c r="D232" s="70" t="s">
        <v>143</v>
      </c>
      <c r="E232" s="89"/>
      <c r="F232" s="100">
        <f t="shared" ref="F232:G232" si="82">F233+F240</f>
        <v>169</v>
      </c>
      <c r="G232" s="100">
        <f t="shared" si="82"/>
        <v>156.4</v>
      </c>
    </row>
    <row r="233" spans="1:7" ht="36" customHeight="1">
      <c r="A233" s="42" t="s">
        <v>112</v>
      </c>
      <c r="B233" s="99" t="s">
        <v>36</v>
      </c>
      <c r="C233" s="99" t="s">
        <v>5</v>
      </c>
      <c r="D233" s="110" t="s">
        <v>264</v>
      </c>
      <c r="E233" s="89"/>
      <c r="F233" s="100">
        <f t="shared" ref="F233:G234" si="83">F234</f>
        <v>4</v>
      </c>
      <c r="G233" s="100">
        <f t="shared" si="83"/>
        <v>4</v>
      </c>
    </row>
    <row r="234" spans="1:7" ht="36.75" customHeight="1">
      <c r="A234" s="52" t="s">
        <v>128</v>
      </c>
      <c r="B234" s="95" t="s">
        <v>36</v>
      </c>
      <c r="C234" s="95" t="s">
        <v>5</v>
      </c>
      <c r="D234" s="105" t="s">
        <v>264</v>
      </c>
      <c r="E234" s="109">
        <v>300</v>
      </c>
      <c r="F234" s="104">
        <f t="shared" si="83"/>
        <v>4</v>
      </c>
      <c r="G234" s="104">
        <f t="shared" si="83"/>
        <v>4</v>
      </c>
    </row>
    <row r="235" spans="1:7" ht="33.75" customHeight="1">
      <c r="A235" s="55" t="s">
        <v>86</v>
      </c>
      <c r="B235" s="95" t="s">
        <v>36</v>
      </c>
      <c r="C235" s="95" t="s">
        <v>5</v>
      </c>
      <c r="D235" s="105" t="s">
        <v>264</v>
      </c>
      <c r="E235" s="109">
        <v>310</v>
      </c>
      <c r="F235" s="104">
        <v>4</v>
      </c>
      <c r="G235" s="104">
        <v>4</v>
      </c>
    </row>
    <row r="236" spans="1:7" ht="29.25" hidden="1">
      <c r="A236" s="56" t="s">
        <v>113</v>
      </c>
      <c r="B236" s="85">
        <v>10</v>
      </c>
      <c r="C236" s="85" t="s">
        <v>5</v>
      </c>
      <c r="D236" s="84" t="s">
        <v>120</v>
      </c>
      <c r="E236" s="76"/>
      <c r="F236" s="104"/>
      <c r="G236" s="104"/>
    </row>
    <row r="237" spans="1:7" ht="34.5" hidden="1" customHeight="1">
      <c r="A237" s="56" t="s">
        <v>114</v>
      </c>
      <c r="B237" s="85">
        <v>10</v>
      </c>
      <c r="C237" s="85" t="s">
        <v>5</v>
      </c>
      <c r="D237" s="84" t="s">
        <v>121</v>
      </c>
      <c r="E237" s="76"/>
      <c r="F237" s="104"/>
      <c r="G237" s="104"/>
    </row>
    <row r="238" spans="1:7" ht="25.5" hidden="1">
      <c r="A238" s="49" t="s">
        <v>68</v>
      </c>
      <c r="B238" s="85">
        <v>10</v>
      </c>
      <c r="C238" s="85" t="s">
        <v>5</v>
      </c>
      <c r="D238" s="84" t="s">
        <v>121</v>
      </c>
      <c r="E238" s="95" t="s">
        <v>70</v>
      </c>
      <c r="F238" s="104"/>
      <c r="G238" s="104"/>
    </row>
    <row r="239" spans="1:7" ht="20.25" hidden="1" customHeight="1">
      <c r="A239" s="49" t="s">
        <v>69</v>
      </c>
      <c r="B239" s="85">
        <v>10</v>
      </c>
      <c r="C239" s="85" t="s">
        <v>5</v>
      </c>
      <c r="D239" s="84" t="s">
        <v>121</v>
      </c>
      <c r="E239" s="95" t="s">
        <v>71</v>
      </c>
      <c r="F239" s="104"/>
      <c r="G239" s="104"/>
    </row>
    <row r="240" spans="1:7" ht="125.25" customHeight="1">
      <c r="A240" s="50" t="s">
        <v>134</v>
      </c>
      <c r="B240" s="89">
        <v>10</v>
      </c>
      <c r="C240" s="89" t="s">
        <v>5</v>
      </c>
      <c r="D240" s="77" t="s">
        <v>233</v>
      </c>
      <c r="E240" s="101"/>
      <c r="F240" s="87">
        <f t="shared" ref="F240:G241" si="84">F241</f>
        <v>165</v>
      </c>
      <c r="G240" s="87">
        <f t="shared" si="84"/>
        <v>152.4</v>
      </c>
    </row>
    <row r="241" spans="1:7" ht="26.25" customHeight="1">
      <c r="A241" s="47" t="s">
        <v>65</v>
      </c>
      <c r="B241" s="68">
        <v>10</v>
      </c>
      <c r="C241" s="68" t="s">
        <v>5</v>
      </c>
      <c r="D241" s="78" t="s">
        <v>233</v>
      </c>
      <c r="E241" s="95" t="s">
        <v>124</v>
      </c>
      <c r="F241" s="88">
        <f t="shared" si="84"/>
        <v>165</v>
      </c>
      <c r="G241" s="88">
        <f t="shared" si="84"/>
        <v>152.4</v>
      </c>
    </row>
    <row r="242" spans="1:7" ht="57.75" customHeight="1">
      <c r="A242" s="49" t="s">
        <v>123</v>
      </c>
      <c r="B242" s="68">
        <v>10</v>
      </c>
      <c r="C242" s="68" t="s">
        <v>5</v>
      </c>
      <c r="D242" s="78" t="s">
        <v>233</v>
      </c>
      <c r="E242" s="95" t="s">
        <v>125</v>
      </c>
      <c r="F242" s="104">
        <v>165</v>
      </c>
      <c r="G242" s="104">
        <v>152.4</v>
      </c>
    </row>
    <row r="243" spans="1:7" ht="67.5" customHeight="1">
      <c r="A243" s="50" t="s">
        <v>245</v>
      </c>
      <c r="B243" s="69">
        <v>10</v>
      </c>
      <c r="C243" s="69" t="s">
        <v>5</v>
      </c>
      <c r="D243" s="70" t="s">
        <v>183</v>
      </c>
      <c r="E243" s="89"/>
      <c r="F243" s="100">
        <f t="shared" ref="F243:G246" si="85">F244</f>
        <v>120</v>
      </c>
      <c r="G243" s="100">
        <f t="shared" si="85"/>
        <v>230</v>
      </c>
    </row>
    <row r="244" spans="1:7" ht="39.75" customHeight="1">
      <c r="A244" s="50" t="s">
        <v>185</v>
      </c>
      <c r="B244" s="69">
        <v>10</v>
      </c>
      <c r="C244" s="69" t="s">
        <v>5</v>
      </c>
      <c r="D244" s="70" t="s">
        <v>184</v>
      </c>
      <c r="E244" s="89"/>
      <c r="F244" s="100">
        <f t="shared" si="85"/>
        <v>120</v>
      </c>
      <c r="G244" s="100">
        <f t="shared" si="85"/>
        <v>230</v>
      </c>
    </row>
    <row r="245" spans="1:7" ht="31.5" customHeight="1">
      <c r="A245" s="42" t="s">
        <v>137</v>
      </c>
      <c r="B245" s="89">
        <v>10</v>
      </c>
      <c r="C245" s="89" t="s">
        <v>5</v>
      </c>
      <c r="D245" s="70" t="s">
        <v>186</v>
      </c>
      <c r="E245" s="89"/>
      <c r="F245" s="100">
        <f t="shared" si="85"/>
        <v>120</v>
      </c>
      <c r="G245" s="100">
        <f t="shared" si="85"/>
        <v>230</v>
      </c>
    </row>
    <row r="246" spans="1:7" ht="30" customHeight="1">
      <c r="A246" s="52" t="s">
        <v>128</v>
      </c>
      <c r="B246" s="68">
        <v>10</v>
      </c>
      <c r="C246" s="68" t="s">
        <v>5</v>
      </c>
      <c r="D246" s="67" t="s">
        <v>186</v>
      </c>
      <c r="E246" s="68">
        <v>300</v>
      </c>
      <c r="F246" s="104">
        <f t="shared" si="85"/>
        <v>120</v>
      </c>
      <c r="G246" s="104">
        <f t="shared" si="85"/>
        <v>230</v>
      </c>
    </row>
    <row r="247" spans="1:7" ht="37.5" customHeight="1">
      <c r="A247" s="49" t="s">
        <v>68</v>
      </c>
      <c r="B247" s="68">
        <v>10</v>
      </c>
      <c r="C247" s="68" t="s">
        <v>5</v>
      </c>
      <c r="D247" s="67" t="s">
        <v>186</v>
      </c>
      <c r="E247" s="68">
        <v>320</v>
      </c>
      <c r="F247" s="104">
        <v>120</v>
      </c>
      <c r="G247" s="104">
        <v>230</v>
      </c>
    </row>
    <row r="248" spans="1:7" ht="21" customHeight="1">
      <c r="A248" s="41" t="s">
        <v>42</v>
      </c>
      <c r="B248" s="76">
        <v>10</v>
      </c>
      <c r="C248" s="76" t="s">
        <v>6</v>
      </c>
      <c r="D248" s="74"/>
      <c r="E248" s="76"/>
      <c r="F248" s="82">
        <f t="shared" ref="F248:G248" si="86">F258+F265</f>
        <v>12234.7</v>
      </c>
      <c r="G248" s="82">
        <f t="shared" si="86"/>
        <v>11605.1</v>
      </c>
    </row>
    <row r="249" spans="1:7" ht="18.75" hidden="1" customHeight="1">
      <c r="A249" s="42" t="s">
        <v>50</v>
      </c>
      <c r="B249" s="69">
        <v>10</v>
      </c>
      <c r="C249" s="69" t="s">
        <v>6</v>
      </c>
      <c r="D249" s="70" t="s">
        <v>23</v>
      </c>
      <c r="E249" s="69"/>
      <c r="F249" s="104"/>
      <c r="G249" s="104"/>
    </row>
    <row r="250" spans="1:7" ht="76.5" hidden="1" customHeight="1">
      <c r="A250" s="42" t="s">
        <v>98</v>
      </c>
      <c r="B250" s="69">
        <v>10</v>
      </c>
      <c r="C250" s="69" t="s">
        <v>6</v>
      </c>
      <c r="D250" s="70" t="s">
        <v>96</v>
      </c>
      <c r="E250" s="69"/>
      <c r="F250" s="104"/>
      <c r="G250" s="104"/>
    </row>
    <row r="251" spans="1:7" ht="63.75" hidden="1">
      <c r="A251" s="57" t="s">
        <v>52</v>
      </c>
      <c r="B251" s="66">
        <v>10</v>
      </c>
      <c r="C251" s="66" t="s">
        <v>6</v>
      </c>
      <c r="D251" s="67" t="s">
        <v>97</v>
      </c>
      <c r="E251" s="66"/>
      <c r="F251" s="104"/>
      <c r="G251" s="104"/>
    </row>
    <row r="252" spans="1:7" ht="28.5" hidden="1">
      <c r="A252" s="55" t="s">
        <v>84</v>
      </c>
      <c r="B252" s="66">
        <v>10</v>
      </c>
      <c r="C252" s="66" t="s">
        <v>6</v>
      </c>
      <c r="D252" s="67" t="s">
        <v>97</v>
      </c>
      <c r="E252" s="66">
        <v>440</v>
      </c>
      <c r="F252" s="104"/>
      <c r="G252" s="104"/>
    </row>
    <row r="253" spans="1:7" ht="42.75" hidden="1">
      <c r="A253" s="55" t="s">
        <v>85</v>
      </c>
      <c r="B253" s="66">
        <v>10</v>
      </c>
      <c r="C253" s="66" t="s">
        <v>6</v>
      </c>
      <c r="D253" s="67" t="s">
        <v>97</v>
      </c>
      <c r="E253" s="66">
        <v>441</v>
      </c>
      <c r="F253" s="104"/>
      <c r="G253" s="104"/>
    </row>
    <row r="254" spans="1:7" ht="90" hidden="1">
      <c r="A254" s="58" t="s">
        <v>99</v>
      </c>
      <c r="B254" s="111">
        <v>10</v>
      </c>
      <c r="C254" s="112" t="s">
        <v>95</v>
      </c>
      <c r="D254" s="113" t="s">
        <v>100</v>
      </c>
      <c r="E254" s="111"/>
      <c r="F254" s="104"/>
      <c r="G254" s="104"/>
    </row>
    <row r="255" spans="1:7" ht="71.25" hidden="1">
      <c r="A255" s="56" t="s">
        <v>52</v>
      </c>
      <c r="B255" s="85">
        <v>10</v>
      </c>
      <c r="C255" s="85" t="s">
        <v>6</v>
      </c>
      <c r="D255" s="84" t="s">
        <v>49</v>
      </c>
      <c r="E255" s="85"/>
      <c r="F255" s="104"/>
      <c r="G255" s="104"/>
    </row>
    <row r="256" spans="1:7" ht="28.5" hidden="1">
      <c r="A256" s="55" t="s">
        <v>84</v>
      </c>
      <c r="B256" s="66">
        <v>10</v>
      </c>
      <c r="C256" s="66" t="s">
        <v>6</v>
      </c>
      <c r="D256" s="67" t="s">
        <v>49</v>
      </c>
      <c r="E256" s="66">
        <v>440</v>
      </c>
      <c r="F256" s="104"/>
      <c r="G256" s="104"/>
    </row>
    <row r="257" spans="1:7" ht="42.75" hidden="1">
      <c r="A257" s="55" t="s">
        <v>85</v>
      </c>
      <c r="B257" s="66">
        <v>10</v>
      </c>
      <c r="C257" s="66" t="s">
        <v>6</v>
      </c>
      <c r="D257" s="67" t="s">
        <v>49</v>
      </c>
      <c r="E257" s="66">
        <v>441</v>
      </c>
      <c r="F257" s="104"/>
      <c r="G257" s="104"/>
    </row>
    <row r="258" spans="1:7" ht="45">
      <c r="A258" s="41" t="s">
        <v>243</v>
      </c>
      <c r="B258" s="114">
        <v>10</v>
      </c>
      <c r="C258" s="114" t="s">
        <v>6</v>
      </c>
      <c r="D258" s="70" t="s">
        <v>168</v>
      </c>
      <c r="E258" s="66"/>
      <c r="F258" s="83">
        <f t="shared" ref="F258:G259" si="87">F259</f>
        <v>1186.8000000000002</v>
      </c>
      <c r="G258" s="83">
        <f t="shared" si="87"/>
        <v>1125.5999999999999</v>
      </c>
    </row>
    <row r="259" spans="1:7" ht="30">
      <c r="A259" s="42" t="s">
        <v>167</v>
      </c>
      <c r="B259" s="114">
        <v>10</v>
      </c>
      <c r="C259" s="114" t="s">
        <v>6</v>
      </c>
      <c r="D259" s="70" t="s">
        <v>169</v>
      </c>
      <c r="E259" s="66"/>
      <c r="F259" s="83">
        <f t="shared" si="87"/>
        <v>1186.8000000000002</v>
      </c>
      <c r="G259" s="83">
        <f t="shared" si="87"/>
        <v>1125.5999999999999</v>
      </c>
    </row>
    <row r="260" spans="1:7" ht="90.75" customHeight="1">
      <c r="A260" s="50" t="s">
        <v>129</v>
      </c>
      <c r="B260" s="114">
        <v>10</v>
      </c>
      <c r="C260" s="114" t="s">
        <v>6</v>
      </c>
      <c r="D260" s="70" t="s">
        <v>221</v>
      </c>
      <c r="E260" s="114"/>
      <c r="F260" s="83">
        <f t="shared" ref="F260:G260" si="88">F261+F263</f>
        <v>1186.8000000000002</v>
      </c>
      <c r="G260" s="83">
        <f t="shared" si="88"/>
        <v>1125.5999999999999</v>
      </c>
    </row>
    <row r="261" spans="1:7" ht="30" customHeight="1">
      <c r="A261" s="47" t="s">
        <v>77</v>
      </c>
      <c r="B261" s="115">
        <v>10</v>
      </c>
      <c r="C261" s="115" t="s">
        <v>6</v>
      </c>
      <c r="D261" s="105" t="s">
        <v>221</v>
      </c>
      <c r="E261" s="115">
        <v>200</v>
      </c>
      <c r="F261" s="104">
        <f t="shared" ref="F261:G261" si="89">F262</f>
        <v>11.9</v>
      </c>
      <c r="G261" s="104">
        <f t="shared" si="89"/>
        <v>11.3</v>
      </c>
    </row>
    <row r="262" spans="1:7" ht="30" customHeight="1">
      <c r="A262" s="49" t="s">
        <v>76</v>
      </c>
      <c r="B262" s="115">
        <v>10</v>
      </c>
      <c r="C262" s="115" t="s">
        <v>6</v>
      </c>
      <c r="D262" s="105" t="s">
        <v>221</v>
      </c>
      <c r="E262" s="115">
        <v>240</v>
      </c>
      <c r="F262" s="135">
        <v>11.9</v>
      </c>
      <c r="G262" s="137">
        <v>11.3</v>
      </c>
    </row>
    <row r="263" spans="1:7" ht="31.5" customHeight="1">
      <c r="A263" s="52" t="s">
        <v>128</v>
      </c>
      <c r="B263" s="68">
        <v>10</v>
      </c>
      <c r="C263" s="68" t="s">
        <v>6</v>
      </c>
      <c r="D263" s="105" t="s">
        <v>221</v>
      </c>
      <c r="E263" s="68">
        <v>300</v>
      </c>
      <c r="F263" s="104">
        <f t="shared" ref="F263:G263" si="90">F264</f>
        <v>1174.9000000000001</v>
      </c>
      <c r="G263" s="138">
        <f t="shared" si="90"/>
        <v>1114.3</v>
      </c>
    </row>
    <row r="264" spans="1:7" ht="42.75" customHeight="1">
      <c r="A264" s="49" t="s">
        <v>68</v>
      </c>
      <c r="B264" s="115">
        <v>10</v>
      </c>
      <c r="C264" s="115" t="s">
        <v>6</v>
      </c>
      <c r="D264" s="105" t="s">
        <v>221</v>
      </c>
      <c r="E264" s="115">
        <v>320</v>
      </c>
      <c r="F264" s="135">
        <v>1174.9000000000001</v>
      </c>
      <c r="G264" s="137">
        <v>1114.3</v>
      </c>
    </row>
    <row r="265" spans="1:7" ht="42.75" customHeight="1">
      <c r="A265" s="46" t="s">
        <v>225</v>
      </c>
      <c r="B265" s="114">
        <v>10</v>
      </c>
      <c r="C265" s="114" t="s">
        <v>6</v>
      </c>
      <c r="D265" s="70" t="s">
        <v>226</v>
      </c>
      <c r="E265" s="114"/>
      <c r="F265" s="83">
        <f t="shared" ref="F265:G265" si="91">F266</f>
        <v>11047.9</v>
      </c>
      <c r="G265" s="83">
        <f t="shared" si="91"/>
        <v>10479.5</v>
      </c>
    </row>
    <row r="266" spans="1:7" ht="34.5" customHeight="1">
      <c r="A266" s="41" t="s">
        <v>230</v>
      </c>
      <c r="B266" s="114">
        <v>10</v>
      </c>
      <c r="C266" s="114" t="s">
        <v>6</v>
      </c>
      <c r="D266" s="70" t="s">
        <v>231</v>
      </c>
      <c r="E266" s="114"/>
      <c r="F266" s="83">
        <f t="shared" ref="F266:G266" si="92">F267+F270+F273+F276+F281</f>
        <v>11047.9</v>
      </c>
      <c r="G266" s="83">
        <f t="shared" si="92"/>
        <v>10479.5</v>
      </c>
    </row>
    <row r="267" spans="1:7" ht="127.5" customHeight="1">
      <c r="A267" s="50" t="s">
        <v>116</v>
      </c>
      <c r="B267" s="114">
        <v>10</v>
      </c>
      <c r="C267" s="114" t="s">
        <v>6</v>
      </c>
      <c r="D267" s="116" t="s">
        <v>237</v>
      </c>
      <c r="E267" s="114"/>
      <c r="F267" s="83">
        <f t="shared" ref="F267:G268" si="93">F268</f>
        <v>53.7</v>
      </c>
      <c r="G267" s="83">
        <f t="shared" si="93"/>
        <v>67.2</v>
      </c>
    </row>
    <row r="268" spans="1:7" ht="42.75" customHeight="1">
      <c r="A268" s="55" t="s">
        <v>128</v>
      </c>
      <c r="B268" s="115">
        <v>10</v>
      </c>
      <c r="C268" s="115" t="s">
        <v>6</v>
      </c>
      <c r="D268" s="117" t="s">
        <v>237</v>
      </c>
      <c r="E268" s="68">
        <v>300</v>
      </c>
      <c r="F268" s="104">
        <f t="shared" si="93"/>
        <v>53.7</v>
      </c>
      <c r="G268" s="104">
        <f t="shared" si="93"/>
        <v>67.2</v>
      </c>
    </row>
    <row r="269" spans="1:7" ht="42.75" customHeight="1">
      <c r="A269" s="55" t="s">
        <v>86</v>
      </c>
      <c r="B269" s="115">
        <v>10</v>
      </c>
      <c r="C269" s="115" t="s">
        <v>6</v>
      </c>
      <c r="D269" s="117" t="s">
        <v>237</v>
      </c>
      <c r="E269" s="115">
        <v>310</v>
      </c>
      <c r="F269" s="137">
        <v>53.7</v>
      </c>
      <c r="G269" s="137">
        <v>67.2</v>
      </c>
    </row>
    <row r="270" spans="1:7" ht="42.75" customHeight="1">
      <c r="A270" s="50" t="s">
        <v>117</v>
      </c>
      <c r="B270" s="114">
        <v>10</v>
      </c>
      <c r="C270" s="114" t="s">
        <v>6</v>
      </c>
      <c r="D270" s="116" t="s">
        <v>238</v>
      </c>
      <c r="E270" s="118"/>
      <c r="F270" s="83">
        <f t="shared" ref="F270:G271" si="94">F271</f>
        <v>205.9</v>
      </c>
      <c r="G270" s="71">
        <f t="shared" si="94"/>
        <v>205.9</v>
      </c>
    </row>
    <row r="271" spans="1:7" ht="42.75" customHeight="1">
      <c r="A271" s="55" t="s">
        <v>128</v>
      </c>
      <c r="B271" s="115">
        <v>10</v>
      </c>
      <c r="C271" s="115" t="s">
        <v>6</v>
      </c>
      <c r="D271" s="117" t="s">
        <v>238</v>
      </c>
      <c r="E271" s="68">
        <v>300</v>
      </c>
      <c r="F271" s="104">
        <f t="shared" si="94"/>
        <v>205.9</v>
      </c>
      <c r="G271" s="138">
        <f t="shared" si="94"/>
        <v>205.9</v>
      </c>
    </row>
    <row r="272" spans="1:7" ht="33" customHeight="1">
      <c r="A272" s="49" t="s">
        <v>68</v>
      </c>
      <c r="B272" s="115">
        <v>10</v>
      </c>
      <c r="C272" s="115" t="s">
        <v>6</v>
      </c>
      <c r="D272" s="117" t="s">
        <v>238</v>
      </c>
      <c r="E272" s="115">
        <v>320</v>
      </c>
      <c r="F272" s="135">
        <v>205.9</v>
      </c>
      <c r="G272" s="137">
        <v>205.9</v>
      </c>
    </row>
    <row r="273" spans="1:7" ht="60">
      <c r="A273" s="41" t="s">
        <v>138</v>
      </c>
      <c r="B273" s="69">
        <v>10</v>
      </c>
      <c r="C273" s="69" t="s">
        <v>6</v>
      </c>
      <c r="D273" s="116" t="s">
        <v>239</v>
      </c>
      <c r="E273" s="69"/>
      <c r="F273" s="83">
        <f t="shared" ref="F273:G274" si="95">F274</f>
        <v>1356.2</v>
      </c>
      <c r="G273" s="71">
        <f t="shared" si="95"/>
        <v>1356.2</v>
      </c>
    </row>
    <row r="274" spans="1:7" ht="28.5">
      <c r="A274" s="55" t="s">
        <v>128</v>
      </c>
      <c r="B274" s="68">
        <v>10</v>
      </c>
      <c r="C274" s="68" t="s">
        <v>6</v>
      </c>
      <c r="D274" s="117" t="s">
        <v>239</v>
      </c>
      <c r="E274" s="68">
        <v>300</v>
      </c>
      <c r="F274" s="88">
        <f t="shared" si="95"/>
        <v>1356.2</v>
      </c>
      <c r="G274" s="137">
        <f t="shared" si="95"/>
        <v>1356.2</v>
      </c>
    </row>
    <row r="275" spans="1:7" ht="28.5">
      <c r="A275" s="55" t="s">
        <v>86</v>
      </c>
      <c r="B275" s="68">
        <v>10</v>
      </c>
      <c r="C275" s="68" t="s">
        <v>6</v>
      </c>
      <c r="D275" s="117" t="s">
        <v>239</v>
      </c>
      <c r="E275" s="115">
        <v>310</v>
      </c>
      <c r="F275" s="137">
        <v>1356.2</v>
      </c>
      <c r="G275" s="137">
        <v>1356.2</v>
      </c>
    </row>
    <row r="276" spans="1:7" ht="30">
      <c r="A276" s="41" t="s">
        <v>139</v>
      </c>
      <c r="B276" s="69">
        <v>10</v>
      </c>
      <c r="C276" s="69" t="s">
        <v>6</v>
      </c>
      <c r="D276" s="116" t="s">
        <v>240</v>
      </c>
      <c r="E276" s="69"/>
      <c r="F276" s="83">
        <f t="shared" ref="F276:G276" si="96">F279+F277</f>
        <v>895.1</v>
      </c>
      <c r="G276" s="71">
        <f t="shared" si="96"/>
        <v>895.1</v>
      </c>
    </row>
    <row r="277" spans="1:7" ht="0.75" customHeight="1">
      <c r="A277" s="47" t="s">
        <v>141</v>
      </c>
      <c r="B277" s="115">
        <v>10</v>
      </c>
      <c r="C277" s="115" t="s">
        <v>6</v>
      </c>
      <c r="D277" s="117" t="s">
        <v>240</v>
      </c>
      <c r="E277" s="109">
        <v>200</v>
      </c>
      <c r="F277" s="88">
        <f t="shared" ref="F277:G277" si="97">F278</f>
        <v>0</v>
      </c>
      <c r="G277" s="137">
        <f t="shared" si="97"/>
        <v>0</v>
      </c>
    </row>
    <row r="278" spans="1:7" ht="28.5" hidden="1">
      <c r="A278" s="47" t="s">
        <v>77</v>
      </c>
      <c r="B278" s="115">
        <v>10</v>
      </c>
      <c r="C278" s="115" t="s">
        <v>6</v>
      </c>
      <c r="D278" s="117" t="s">
        <v>240</v>
      </c>
      <c r="E278" s="109">
        <v>240</v>
      </c>
      <c r="F278" s="104"/>
      <c r="G278" s="138"/>
    </row>
    <row r="279" spans="1:7" ht="28.5">
      <c r="A279" s="55" t="s">
        <v>128</v>
      </c>
      <c r="B279" s="115">
        <v>10</v>
      </c>
      <c r="C279" s="115" t="s">
        <v>6</v>
      </c>
      <c r="D279" s="117" t="s">
        <v>240</v>
      </c>
      <c r="E279" s="68">
        <v>300</v>
      </c>
      <c r="F279" s="88">
        <f t="shared" ref="F279:G279" si="98">F280</f>
        <v>895.1</v>
      </c>
      <c r="G279" s="137">
        <f t="shared" si="98"/>
        <v>895.1</v>
      </c>
    </row>
    <row r="280" spans="1:7" ht="25.5">
      <c r="A280" s="49" t="s">
        <v>68</v>
      </c>
      <c r="B280" s="115">
        <v>10</v>
      </c>
      <c r="C280" s="115" t="s">
        <v>6</v>
      </c>
      <c r="D280" s="117" t="s">
        <v>240</v>
      </c>
      <c r="E280" s="68">
        <v>320</v>
      </c>
      <c r="F280" s="137">
        <v>895.1</v>
      </c>
      <c r="G280" s="137">
        <v>895.1</v>
      </c>
    </row>
    <row r="281" spans="1:7" ht="66" customHeight="1">
      <c r="A281" s="41" t="s">
        <v>140</v>
      </c>
      <c r="B281" s="69">
        <v>10</v>
      </c>
      <c r="C281" s="69" t="s">
        <v>6</v>
      </c>
      <c r="D281" s="116" t="s">
        <v>241</v>
      </c>
      <c r="E281" s="69"/>
      <c r="F281" s="83">
        <f t="shared" ref="F281:G282" si="99">F282</f>
        <v>8537</v>
      </c>
      <c r="G281" s="71">
        <f t="shared" si="99"/>
        <v>7955.1</v>
      </c>
    </row>
    <row r="282" spans="1:7" ht="28.5">
      <c r="A282" s="55" t="s">
        <v>128</v>
      </c>
      <c r="B282" s="68">
        <v>10</v>
      </c>
      <c r="C282" s="68" t="s">
        <v>6</v>
      </c>
      <c r="D282" s="117" t="s">
        <v>241</v>
      </c>
      <c r="E282" s="68">
        <v>300</v>
      </c>
      <c r="F282" s="88">
        <f t="shared" si="99"/>
        <v>8537</v>
      </c>
      <c r="G282" s="137">
        <f t="shared" si="99"/>
        <v>7955.1</v>
      </c>
    </row>
    <row r="283" spans="1:7" ht="37.5" customHeight="1">
      <c r="A283" s="55" t="s">
        <v>86</v>
      </c>
      <c r="B283" s="68">
        <v>10</v>
      </c>
      <c r="C283" s="68" t="s">
        <v>6</v>
      </c>
      <c r="D283" s="117" t="s">
        <v>241</v>
      </c>
      <c r="E283" s="115">
        <v>310</v>
      </c>
      <c r="F283" s="137">
        <v>8537</v>
      </c>
      <c r="G283" s="137">
        <v>7955.1</v>
      </c>
    </row>
    <row r="284" spans="1:7" ht="15.75">
      <c r="A284" s="40" t="s">
        <v>46</v>
      </c>
      <c r="B284" s="119">
        <v>11</v>
      </c>
      <c r="C284" s="119"/>
      <c r="D284" s="120"/>
      <c r="E284" s="119"/>
      <c r="F284" s="92">
        <f t="shared" ref="F284:F289" si="100">F285</f>
        <v>257.39999999999998</v>
      </c>
      <c r="G284" s="92">
        <f t="shared" ref="G284:G289" si="101">G285</f>
        <v>257.39999999999998</v>
      </c>
    </row>
    <row r="285" spans="1:7" ht="15">
      <c r="A285" s="41" t="s">
        <v>53</v>
      </c>
      <c r="B285" s="121">
        <v>11</v>
      </c>
      <c r="C285" s="121" t="s">
        <v>3</v>
      </c>
      <c r="D285" s="122"/>
      <c r="E285" s="121"/>
      <c r="F285" s="82">
        <f t="shared" si="100"/>
        <v>257.39999999999998</v>
      </c>
      <c r="G285" s="82">
        <f t="shared" si="101"/>
        <v>257.39999999999998</v>
      </c>
    </row>
    <row r="286" spans="1:7" ht="78" customHeight="1">
      <c r="A286" s="42" t="s">
        <v>288</v>
      </c>
      <c r="B286" s="114">
        <v>11</v>
      </c>
      <c r="C286" s="114" t="s">
        <v>3</v>
      </c>
      <c r="D286" s="116" t="s">
        <v>209</v>
      </c>
      <c r="E286" s="114"/>
      <c r="F286" s="83">
        <f t="shared" si="100"/>
        <v>257.39999999999998</v>
      </c>
      <c r="G286" s="83">
        <f t="shared" si="101"/>
        <v>257.39999999999998</v>
      </c>
    </row>
    <row r="287" spans="1:7" ht="62.25" customHeight="1">
      <c r="A287" s="42" t="s">
        <v>290</v>
      </c>
      <c r="B287" s="114">
        <v>11</v>
      </c>
      <c r="C287" s="114" t="s">
        <v>3</v>
      </c>
      <c r="D287" s="116" t="s">
        <v>291</v>
      </c>
      <c r="E287" s="114"/>
      <c r="F287" s="83">
        <f t="shared" si="100"/>
        <v>257.39999999999998</v>
      </c>
      <c r="G287" s="83">
        <f t="shared" si="101"/>
        <v>257.39999999999998</v>
      </c>
    </row>
    <row r="288" spans="1:7" ht="30">
      <c r="A288" s="42" t="s">
        <v>187</v>
      </c>
      <c r="B288" s="123" t="s">
        <v>54</v>
      </c>
      <c r="C288" s="123" t="s">
        <v>3</v>
      </c>
      <c r="D288" s="116" t="s">
        <v>292</v>
      </c>
      <c r="E288" s="123"/>
      <c r="F288" s="71">
        <f t="shared" si="100"/>
        <v>257.39999999999998</v>
      </c>
      <c r="G288" s="71">
        <f t="shared" si="101"/>
        <v>257.39999999999998</v>
      </c>
    </row>
    <row r="289" spans="1:7" ht="42" customHeight="1">
      <c r="A289" s="43" t="s">
        <v>146</v>
      </c>
      <c r="B289" s="95" t="s">
        <v>54</v>
      </c>
      <c r="C289" s="95" t="s">
        <v>3</v>
      </c>
      <c r="D289" s="124" t="s">
        <v>292</v>
      </c>
      <c r="E289" s="68">
        <v>200</v>
      </c>
      <c r="F289" s="88">
        <f t="shared" si="100"/>
        <v>257.39999999999998</v>
      </c>
      <c r="G289" s="88">
        <f t="shared" si="101"/>
        <v>257.39999999999998</v>
      </c>
    </row>
    <row r="290" spans="1:7" ht="38.25">
      <c r="A290" s="43" t="s">
        <v>147</v>
      </c>
      <c r="B290" s="95" t="s">
        <v>54</v>
      </c>
      <c r="C290" s="95" t="s">
        <v>3</v>
      </c>
      <c r="D290" s="124" t="s">
        <v>292</v>
      </c>
      <c r="E290" s="68">
        <v>240</v>
      </c>
      <c r="F290" s="104">
        <v>257.39999999999998</v>
      </c>
      <c r="G290" s="104">
        <v>257.39999999999998</v>
      </c>
    </row>
    <row r="291" spans="1:7" ht="15.75">
      <c r="A291" s="125" t="s">
        <v>272</v>
      </c>
      <c r="B291" s="98" t="s">
        <v>44</v>
      </c>
      <c r="C291" s="98"/>
      <c r="D291" s="120"/>
      <c r="E291" s="90"/>
      <c r="F291" s="92">
        <f t="shared" ref="F291:G295" si="102">F292</f>
        <v>1500</v>
      </c>
      <c r="G291" s="92">
        <f t="shared" si="102"/>
        <v>1500</v>
      </c>
    </row>
    <row r="292" spans="1:7" ht="15">
      <c r="A292" s="46" t="s">
        <v>273</v>
      </c>
      <c r="B292" s="126" t="s">
        <v>44</v>
      </c>
      <c r="C292" s="126" t="s">
        <v>3</v>
      </c>
      <c r="D292" s="122"/>
      <c r="E292" s="76"/>
      <c r="F292" s="82">
        <f t="shared" si="102"/>
        <v>1500</v>
      </c>
      <c r="G292" s="82">
        <f t="shared" si="102"/>
        <v>1500</v>
      </c>
    </row>
    <row r="293" spans="1:7" ht="15">
      <c r="A293" s="42" t="s">
        <v>142</v>
      </c>
      <c r="B293" s="127">
        <v>12</v>
      </c>
      <c r="C293" s="127" t="s">
        <v>3</v>
      </c>
      <c r="D293" s="70" t="s">
        <v>143</v>
      </c>
      <c r="E293" s="76"/>
      <c r="F293" s="83">
        <f t="shared" si="102"/>
        <v>1500</v>
      </c>
      <c r="G293" s="83">
        <f t="shared" si="102"/>
        <v>1500</v>
      </c>
    </row>
    <row r="294" spans="1:7" ht="79.5" customHeight="1">
      <c r="A294" s="50" t="s">
        <v>275</v>
      </c>
      <c r="B294" s="127">
        <v>12</v>
      </c>
      <c r="C294" s="127" t="s">
        <v>3</v>
      </c>
      <c r="D294" s="70" t="s">
        <v>274</v>
      </c>
      <c r="E294" s="76"/>
      <c r="F294" s="83">
        <f t="shared" si="102"/>
        <v>1500</v>
      </c>
      <c r="G294" s="83">
        <f t="shared" si="102"/>
        <v>1500</v>
      </c>
    </row>
    <row r="295" spans="1:7" ht="42.75">
      <c r="A295" s="52" t="s">
        <v>171</v>
      </c>
      <c r="B295" s="128">
        <v>12</v>
      </c>
      <c r="C295" s="128" t="s">
        <v>3</v>
      </c>
      <c r="D295" s="84" t="s">
        <v>274</v>
      </c>
      <c r="E295" s="68">
        <v>600</v>
      </c>
      <c r="F295" s="88">
        <f t="shared" si="102"/>
        <v>1500</v>
      </c>
      <c r="G295" s="88">
        <f t="shared" si="102"/>
        <v>1500</v>
      </c>
    </row>
    <row r="296" spans="1:7" ht="14.25">
      <c r="A296" s="47" t="s">
        <v>78</v>
      </c>
      <c r="B296" s="128">
        <v>12</v>
      </c>
      <c r="C296" s="128" t="s">
        <v>3</v>
      </c>
      <c r="D296" s="84" t="s">
        <v>274</v>
      </c>
      <c r="E296" s="68">
        <v>620</v>
      </c>
      <c r="F296" s="104">
        <v>1500</v>
      </c>
      <c r="G296" s="104">
        <v>1500</v>
      </c>
    </row>
    <row r="297" spans="1:7" ht="30" customHeight="1">
      <c r="A297" s="40" t="s">
        <v>25</v>
      </c>
      <c r="B297" s="90">
        <v>13</v>
      </c>
      <c r="C297" s="90"/>
      <c r="D297" s="91"/>
      <c r="E297" s="90"/>
      <c r="F297" s="92">
        <f t="shared" ref="F297:G303" si="103">F298</f>
        <v>4</v>
      </c>
      <c r="G297" s="92">
        <f t="shared" si="103"/>
        <v>4.0999999999999996</v>
      </c>
    </row>
    <row r="298" spans="1:7" ht="30">
      <c r="A298" s="41" t="s">
        <v>55</v>
      </c>
      <c r="B298" s="76">
        <v>13</v>
      </c>
      <c r="C298" s="76" t="s">
        <v>2</v>
      </c>
      <c r="D298" s="74"/>
      <c r="E298" s="76"/>
      <c r="F298" s="82">
        <f t="shared" si="103"/>
        <v>4</v>
      </c>
      <c r="G298" s="82">
        <f t="shared" si="103"/>
        <v>4.0999999999999996</v>
      </c>
    </row>
    <row r="299" spans="1:7" ht="105">
      <c r="A299" s="41" t="s">
        <v>149</v>
      </c>
      <c r="B299" s="69">
        <v>13</v>
      </c>
      <c r="C299" s="69" t="s">
        <v>2</v>
      </c>
      <c r="D299" s="70" t="s">
        <v>150</v>
      </c>
      <c r="E299" s="69"/>
      <c r="F299" s="83">
        <f t="shared" si="103"/>
        <v>4</v>
      </c>
      <c r="G299" s="83">
        <f t="shared" si="103"/>
        <v>4.0999999999999996</v>
      </c>
    </row>
    <row r="300" spans="1:7" ht="60">
      <c r="A300" s="51" t="s">
        <v>190</v>
      </c>
      <c r="B300" s="69">
        <v>13</v>
      </c>
      <c r="C300" s="69" t="s">
        <v>2</v>
      </c>
      <c r="D300" s="70" t="s">
        <v>192</v>
      </c>
      <c r="E300" s="69"/>
      <c r="F300" s="83">
        <f t="shared" si="103"/>
        <v>4</v>
      </c>
      <c r="G300" s="83">
        <f t="shared" si="103"/>
        <v>4.0999999999999996</v>
      </c>
    </row>
    <row r="301" spans="1:7" ht="30">
      <c r="A301" s="51" t="s">
        <v>191</v>
      </c>
      <c r="B301" s="69">
        <v>13</v>
      </c>
      <c r="C301" s="69" t="s">
        <v>2</v>
      </c>
      <c r="D301" s="70" t="s">
        <v>196</v>
      </c>
      <c r="E301" s="69"/>
      <c r="F301" s="83">
        <f t="shared" si="103"/>
        <v>4</v>
      </c>
      <c r="G301" s="83">
        <f t="shared" si="103"/>
        <v>4.0999999999999996</v>
      </c>
    </row>
    <row r="302" spans="1:7" ht="37.5" customHeight="1">
      <c r="A302" s="42" t="s">
        <v>26</v>
      </c>
      <c r="B302" s="69">
        <v>13</v>
      </c>
      <c r="C302" s="69" t="s">
        <v>2</v>
      </c>
      <c r="D302" s="70" t="s">
        <v>197</v>
      </c>
      <c r="E302" s="69"/>
      <c r="F302" s="83">
        <f t="shared" si="103"/>
        <v>4</v>
      </c>
      <c r="G302" s="83">
        <f t="shared" si="103"/>
        <v>4.0999999999999996</v>
      </c>
    </row>
    <row r="303" spans="1:7" ht="30.75" customHeight="1">
      <c r="A303" s="47" t="s">
        <v>188</v>
      </c>
      <c r="B303" s="66">
        <v>13</v>
      </c>
      <c r="C303" s="66" t="s">
        <v>2</v>
      </c>
      <c r="D303" s="67" t="s">
        <v>197</v>
      </c>
      <c r="E303" s="66">
        <v>700</v>
      </c>
      <c r="F303" s="86">
        <f t="shared" si="103"/>
        <v>4</v>
      </c>
      <c r="G303" s="86">
        <f t="shared" si="103"/>
        <v>4.0999999999999996</v>
      </c>
    </row>
    <row r="304" spans="1:7" ht="25.5">
      <c r="A304" s="49" t="s">
        <v>72</v>
      </c>
      <c r="B304" s="68">
        <v>13</v>
      </c>
      <c r="C304" s="68" t="s">
        <v>2</v>
      </c>
      <c r="D304" s="67" t="s">
        <v>197</v>
      </c>
      <c r="E304" s="68">
        <v>730</v>
      </c>
      <c r="F304" s="104">
        <v>4</v>
      </c>
      <c r="G304" s="104">
        <v>4.0999999999999996</v>
      </c>
    </row>
    <row r="305" spans="1:7" ht="54" customHeight="1">
      <c r="A305" s="40" t="s">
        <v>56</v>
      </c>
      <c r="B305" s="90">
        <v>14</v>
      </c>
      <c r="C305" s="90"/>
      <c r="D305" s="91"/>
      <c r="E305" s="90"/>
      <c r="F305" s="92">
        <f t="shared" ref="F305:G305" si="104">F306+F316+F323</f>
        <v>24357.200000000001</v>
      </c>
      <c r="G305" s="92">
        <f t="shared" si="104"/>
        <v>24412.399999999998</v>
      </c>
    </row>
    <row r="306" spans="1:7" ht="45">
      <c r="A306" s="41" t="s">
        <v>57</v>
      </c>
      <c r="B306" s="76">
        <v>14</v>
      </c>
      <c r="C306" s="76" t="s">
        <v>2</v>
      </c>
      <c r="D306" s="74"/>
      <c r="E306" s="76"/>
      <c r="F306" s="82">
        <f t="shared" ref="F306:G308" si="105">F307</f>
        <v>22772.799999999999</v>
      </c>
      <c r="G306" s="82">
        <f t="shared" si="105"/>
        <v>22772.799999999999</v>
      </c>
    </row>
    <row r="307" spans="1:7" ht="105">
      <c r="A307" s="41" t="s">
        <v>149</v>
      </c>
      <c r="B307" s="76">
        <v>14</v>
      </c>
      <c r="C307" s="76" t="s">
        <v>2</v>
      </c>
      <c r="D307" s="74" t="s">
        <v>150</v>
      </c>
      <c r="E307" s="76"/>
      <c r="F307" s="82">
        <f t="shared" si="105"/>
        <v>22772.799999999999</v>
      </c>
      <c r="G307" s="82">
        <f t="shared" si="105"/>
        <v>22772.799999999999</v>
      </c>
    </row>
    <row r="308" spans="1:7" ht="90">
      <c r="A308" s="51" t="s">
        <v>193</v>
      </c>
      <c r="B308" s="76">
        <v>14</v>
      </c>
      <c r="C308" s="76" t="s">
        <v>2</v>
      </c>
      <c r="D308" s="74" t="s">
        <v>198</v>
      </c>
      <c r="E308" s="76"/>
      <c r="F308" s="82">
        <f t="shared" si="105"/>
        <v>22772.799999999999</v>
      </c>
      <c r="G308" s="82">
        <f t="shared" si="105"/>
        <v>22772.799999999999</v>
      </c>
    </row>
    <row r="309" spans="1:7" ht="45">
      <c r="A309" s="51" t="s">
        <v>194</v>
      </c>
      <c r="B309" s="76">
        <v>14</v>
      </c>
      <c r="C309" s="76" t="s">
        <v>2</v>
      </c>
      <c r="D309" s="74" t="s">
        <v>199</v>
      </c>
      <c r="E309" s="76"/>
      <c r="F309" s="82">
        <f t="shared" ref="F309:G309" si="106">F310+F313</f>
        <v>22772.799999999999</v>
      </c>
      <c r="G309" s="82">
        <f t="shared" si="106"/>
        <v>22772.799999999999</v>
      </c>
    </row>
    <row r="310" spans="1:7" ht="47.25" customHeight="1">
      <c r="A310" s="47" t="s">
        <v>38</v>
      </c>
      <c r="B310" s="66">
        <v>14</v>
      </c>
      <c r="C310" s="66" t="s">
        <v>2</v>
      </c>
      <c r="D310" s="67" t="s">
        <v>265</v>
      </c>
      <c r="E310" s="66"/>
      <c r="F310" s="86">
        <f t="shared" ref="F310:G311" si="107">F311</f>
        <v>17512.8</v>
      </c>
      <c r="G310" s="86">
        <f t="shared" si="107"/>
        <v>17512.8</v>
      </c>
    </row>
    <row r="311" spans="1:7" ht="19.5" customHeight="1">
      <c r="A311" s="59" t="s">
        <v>34</v>
      </c>
      <c r="B311" s="66">
        <v>14</v>
      </c>
      <c r="C311" s="66" t="s">
        <v>2</v>
      </c>
      <c r="D311" s="67" t="s">
        <v>265</v>
      </c>
      <c r="E311" s="66">
        <v>500</v>
      </c>
      <c r="F311" s="86">
        <f t="shared" si="107"/>
        <v>17512.8</v>
      </c>
      <c r="G311" s="86">
        <f t="shared" si="107"/>
        <v>17512.8</v>
      </c>
    </row>
    <row r="312" spans="1:7" ht="28.5" customHeight="1">
      <c r="A312" s="47" t="s">
        <v>195</v>
      </c>
      <c r="B312" s="73">
        <v>14</v>
      </c>
      <c r="C312" s="73" t="s">
        <v>2</v>
      </c>
      <c r="D312" s="67" t="s">
        <v>265</v>
      </c>
      <c r="E312" s="68">
        <v>510</v>
      </c>
      <c r="F312" s="104">
        <v>17512.8</v>
      </c>
      <c r="G312" s="104">
        <v>17512.8</v>
      </c>
    </row>
    <row r="313" spans="1:7" ht="117.75" customHeight="1">
      <c r="A313" s="42" t="s">
        <v>118</v>
      </c>
      <c r="B313" s="69">
        <v>14</v>
      </c>
      <c r="C313" s="69" t="s">
        <v>2</v>
      </c>
      <c r="D313" s="70" t="s">
        <v>222</v>
      </c>
      <c r="E313" s="69"/>
      <c r="F313" s="83">
        <f t="shared" ref="F313:G314" si="108">F314</f>
        <v>5260</v>
      </c>
      <c r="G313" s="83">
        <f t="shared" si="108"/>
        <v>5260</v>
      </c>
    </row>
    <row r="314" spans="1:7" ht="13.5" customHeight="1">
      <c r="A314" s="59" t="s">
        <v>34</v>
      </c>
      <c r="B314" s="66">
        <v>14</v>
      </c>
      <c r="C314" s="66" t="s">
        <v>2</v>
      </c>
      <c r="D314" s="67" t="s">
        <v>222</v>
      </c>
      <c r="E314" s="66">
        <v>500</v>
      </c>
      <c r="F314" s="86">
        <f t="shared" si="108"/>
        <v>5260</v>
      </c>
      <c r="G314" s="86">
        <f t="shared" si="108"/>
        <v>5260</v>
      </c>
    </row>
    <row r="315" spans="1:7" ht="16.5" customHeight="1">
      <c r="A315" s="47" t="s">
        <v>195</v>
      </c>
      <c r="B315" s="66">
        <v>14</v>
      </c>
      <c r="C315" s="66" t="s">
        <v>2</v>
      </c>
      <c r="D315" s="67" t="s">
        <v>222</v>
      </c>
      <c r="E315" s="68">
        <v>510</v>
      </c>
      <c r="F315" s="104">
        <v>5260</v>
      </c>
      <c r="G315" s="104">
        <v>5260</v>
      </c>
    </row>
    <row r="316" spans="1:7" ht="13.5" hidden="1" customHeight="1">
      <c r="A316" s="41" t="s">
        <v>61</v>
      </c>
      <c r="B316" s="76">
        <v>14</v>
      </c>
      <c r="C316" s="76" t="s">
        <v>3</v>
      </c>
      <c r="D316" s="74"/>
      <c r="E316" s="76"/>
      <c r="F316" s="104"/>
      <c r="G316" s="104"/>
    </row>
    <row r="317" spans="1:7" ht="106.5" hidden="1" customHeight="1">
      <c r="A317" s="41" t="s">
        <v>149</v>
      </c>
      <c r="B317" s="76">
        <v>14</v>
      </c>
      <c r="C317" s="76" t="s">
        <v>3</v>
      </c>
      <c r="D317" s="74" t="s">
        <v>150</v>
      </c>
      <c r="E317" s="76"/>
      <c r="F317" s="82">
        <f t="shared" ref="F317:G321" si="109">F318</f>
        <v>0</v>
      </c>
      <c r="G317" s="82">
        <f t="shared" si="109"/>
        <v>0</v>
      </c>
    </row>
    <row r="318" spans="1:7" ht="99" hidden="1" customHeight="1">
      <c r="A318" s="51" t="s">
        <v>193</v>
      </c>
      <c r="B318" s="76">
        <v>14</v>
      </c>
      <c r="C318" s="76" t="s">
        <v>3</v>
      </c>
      <c r="D318" s="74" t="s">
        <v>198</v>
      </c>
      <c r="E318" s="76"/>
      <c r="F318" s="82">
        <f t="shared" si="109"/>
        <v>0</v>
      </c>
      <c r="G318" s="82">
        <f t="shared" si="109"/>
        <v>0</v>
      </c>
    </row>
    <row r="319" spans="1:7" ht="55.5" hidden="1" customHeight="1">
      <c r="A319" s="51" t="s">
        <v>200</v>
      </c>
      <c r="B319" s="76">
        <v>14</v>
      </c>
      <c r="C319" s="76" t="s">
        <v>3</v>
      </c>
      <c r="D319" s="74" t="s">
        <v>201</v>
      </c>
      <c r="E319" s="76"/>
      <c r="F319" s="82">
        <f t="shared" si="109"/>
        <v>0</v>
      </c>
      <c r="G319" s="82">
        <f t="shared" si="109"/>
        <v>0</v>
      </c>
    </row>
    <row r="320" spans="1:7" ht="28.5" hidden="1" customHeight="1">
      <c r="A320" s="47" t="s">
        <v>73</v>
      </c>
      <c r="B320" s="66">
        <v>14</v>
      </c>
      <c r="C320" s="66" t="s">
        <v>3</v>
      </c>
      <c r="D320" s="84" t="s">
        <v>266</v>
      </c>
      <c r="E320" s="66"/>
      <c r="F320" s="86">
        <f t="shared" si="109"/>
        <v>0</v>
      </c>
      <c r="G320" s="86">
        <f t="shared" si="109"/>
        <v>0</v>
      </c>
    </row>
    <row r="321" spans="1:7" ht="27" hidden="1" customHeight="1">
      <c r="A321" s="59" t="s">
        <v>34</v>
      </c>
      <c r="B321" s="66">
        <v>14</v>
      </c>
      <c r="C321" s="66" t="s">
        <v>3</v>
      </c>
      <c r="D321" s="84" t="s">
        <v>266</v>
      </c>
      <c r="E321" s="68">
        <v>500</v>
      </c>
      <c r="F321" s="86">
        <f t="shared" si="109"/>
        <v>0</v>
      </c>
      <c r="G321" s="86">
        <f t="shared" si="109"/>
        <v>0</v>
      </c>
    </row>
    <row r="322" spans="1:7" ht="30" hidden="1" customHeight="1">
      <c r="A322" s="47" t="s">
        <v>195</v>
      </c>
      <c r="B322" s="66">
        <v>14</v>
      </c>
      <c r="C322" s="66" t="s">
        <v>3</v>
      </c>
      <c r="D322" s="84" t="s">
        <v>266</v>
      </c>
      <c r="E322" s="68">
        <v>510</v>
      </c>
      <c r="F322" s="104">
        <v>0</v>
      </c>
      <c r="G322" s="104">
        <v>0</v>
      </c>
    </row>
    <row r="323" spans="1:7" ht="28.5" customHeight="1">
      <c r="A323" s="41" t="s">
        <v>58</v>
      </c>
      <c r="B323" s="76">
        <v>14</v>
      </c>
      <c r="C323" s="76" t="s">
        <v>5</v>
      </c>
      <c r="D323" s="74"/>
      <c r="E323" s="76"/>
      <c r="F323" s="82">
        <f t="shared" ref="F323:G323" si="110">F324+F330+F334</f>
        <v>1584.4</v>
      </c>
      <c r="G323" s="82">
        <f t="shared" si="110"/>
        <v>1639.6000000000001</v>
      </c>
    </row>
    <row r="324" spans="1:7" ht="111.75" hidden="1" customHeight="1">
      <c r="A324" s="41" t="s">
        <v>149</v>
      </c>
      <c r="B324" s="76">
        <v>14</v>
      </c>
      <c r="C324" s="76" t="s">
        <v>5</v>
      </c>
      <c r="D324" s="74" t="s">
        <v>150</v>
      </c>
      <c r="E324" s="66"/>
      <c r="F324" s="83">
        <f t="shared" ref="F324:G328" si="111">F325</f>
        <v>0</v>
      </c>
      <c r="G324" s="83">
        <f t="shared" si="111"/>
        <v>0</v>
      </c>
    </row>
    <row r="325" spans="1:7" ht="58.5" hidden="1" customHeight="1">
      <c r="A325" s="51" t="s">
        <v>202</v>
      </c>
      <c r="B325" s="127">
        <v>14</v>
      </c>
      <c r="C325" s="127" t="s">
        <v>5</v>
      </c>
      <c r="D325" s="129" t="s">
        <v>203</v>
      </c>
      <c r="E325" s="66"/>
      <c r="F325" s="83">
        <f t="shared" si="111"/>
        <v>0</v>
      </c>
      <c r="G325" s="83">
        <f t="shared" si="111"/>
        <v>0</v>
      </c>
    </row>
    <row r="326" spans="1:7" ht="75.75" hidden="1" customHeight="1">
      <c r="A326" s="51" t="s">
        <v>204</v>
      </c>
      <c r="B326" s="127">
        <v>14</v>
      </c>
      <c r="C326" s="127" t="s">
        <v>5</v>
      </c>
      <c r="D326" s="129" t="s">
        <v>205</v>
      </c>
      <c r="E326" s="66"/>
      <c r="F326" s="83">
        <f t="shared" si="111"/>
        <v>0</v>
      </c>
      <c r="G326" s="83">
        <f t="shared" si="111"/>
        <v>0</v>
      </c>
    </row>
    <row r="327" spans="1:7" ht="79.5" hidden="1" customHeight="1">
      <c r="A327" s="56" t="s">
        <v>40</v>
      </c>
      <c r="B327" s="128">
        <v>14</v>
      </c>
      <c r="C327" s="128" t="s">
        <v>5</v>
      </c>
      <c r="D327" s="130" t="s">
        <v>267</v>
      </c>
      <c r="E327" s="69"/>
      <c r="F327" s="100">
        <f t="shared" si="111"/>
        <v>0</v>
      </c>
      <c r="G327" s="100">
        <f t="shared" si="111"/>
        <v>0</v>
      </c>
    </row>
    <row r="328" spans="1:7" ht="27" hidden="1" customHeight="1">
      <c r="A328" s="47" t="s">
        <v>34</v>
      </c>
      <c r="B328" s="128">
        <v>14</v>
      </c>
      <c r="C328" s="128" t="s">
        <v>5</v>
      </c>
      <c r="D328" s="130" t="s">
        <v>267</v>
      </c>
      <c r="E328" s="68">
        <v>500</v>
      </c>
      <c r="F328" s="88">
        <f t="shared" si="111"/>
        <v>0</v>
      </c>
      <c r="G328" s="88">
        <f t="shared" si="111"/>
        <v>0</v>
      </c>
    </row>
    <row r="329" spans="1:7" ht="26.25" hidden="1" customHeight="1">
      <c r="A329" s="49" t="s">
        <v>39</v>
      </c>
      <c r="B329" s="128">
        <v>14</v>
      </c>
      <c r="C329" s="128" t="s">
        <v>5</v>
      </c>
      <c r="D329" s="130" t="s">
        <v>267</v>
      </c>
      <c r="E329" s="66">
        <v>540</v>
      </c>
      <c r="F329" s="104">
        <v>0</v>
      </c>
      <c r="G329" s="104">
        <v>0</v>
      </c>
    </row>
    <row r="330" spans="1:7" ht="126" customHeight="1">
      <c r="A330" s="42" t="s">
        <v>246</v>
      </c>
      <c r="B330" s="127">
        <v>14</v>
      </c>
      <c r="C330" s="127" t="s">
        <v>5</v>
      </c>
      <c r="D330" s="70" t="s">
        <v>164</v>
      </c>
      <c r="E330" s="76"/>
      <c r="F330" s="83">
        <f t="shared" ref="F330:G332" si="112">F331</f>
        <v>100</v>
      </c>
      <c r="G330" s="83">
        <f t="shared" si="112"/>
        <v>100</v>
      </c>
    </row>
    <row r="331" spans="1:7" ht="52.5" customHeight="1">
      <c r="A331" s="50" t="s">
        <v>235</v>
      </c>
      <c r="B331" s="127">
        <v>14</v>
      </c>
      <c r="C331" s="127" t="s">
        <v>5</v>
      </c>
      <c r="D331" s="74" t="s">
        <v>268</v>
      </c>
      <c r="E331" s="76"/>
      <c r="F331" s="82">
        <f t="shared" si="112"/>
        <v>100</v>
      </c>
      <c r="G331" s="82">
        <f t="shared" si="112"/>
        <v>100</v>
      </c>
    </row>
    <row r="332" spans="1:7" ht="25.5" customHeight="1">
      <c r="A332" s="47" t="s">
        <v>34</v>
      </c>
      <c r="B332" s="128">
        <v>14</v>
      </c>
      <c r="C332" s="128" t="s">
        <v>5</v>
      </c>
      <c r="D332" s="80" t="s">
        <v>268</v>
      </c>
      <c r="E332" s="68">
        <v>500</v>
      </c>
      <c r="F332" s="88">
        <f t="shared" si="112"/>
        <v>100</v>
      </c>
      <c r="G332" s="88">
        <f t="shared" si="112"/>
        <v>100</v>
      </c>
    </row>
    <row r="333" spans="1:7" ht="21" customHeight="1">
      <c r="A333" s="49" t="s">
        <v>39</v>
      </c>
      <c r="B333" s="128">
        <v>14</v>
      </c>
      <c r="C333" s="128" t="s">
        <v>5</v>
      </c>
      <c r="D333" s="80" t="s">
        <v>268</v>
      </c>
      <c r="E333" s="66">
        <v>540</v>
      </c>
      <c r="F333" s="104">
        <v>100</v>
      </c>
      <c r="G333" s="104">
        <v>100</v>
      </c>
    </row>
    <row r="334" spans="1:7" ht="21" customHeight="1">
      <c r="A334" s="42" t="s">
        <v>142</v>
      </c>
      <c r="B334" s="127">
        <v>14</v>
      </c>
      <c r="C334" s="127" t="s">
        <v>5</v>
      </c>
      <c r="D334" s="70" t="s">
        <v>143</v>
      </c>
      <c r="E334" s="76"/>
      <c r="F334" s="83">
        <f t="shared" ref="F334:G334" si="113">F335+F338</f>
        <v>1484.4</v>
      </c>
      <c r="G334" s="83">
        <f t="shared" si="113"/>
        <v>1539.6000000000001</v>
      </c>
    </row>
    <row r="335" spans="1:7" ht="44.25" customHeight="1">
      <c r="A335" s="42" t="s">
        <v>41</v>
      </c>
      <c r="B335" s="69">
        <v>14</v>
      </c>
      <c r="C335" s="69" t="s">
        <v>5</v>
      </c>
      <c r="D335" s="70" t="s">
        <v>232</v>
      </c>
      <c r="E335" s="69"/>
      <c r="F335" s="83">
        <f t="shared" ref="F335:G336" si="114">F336</f>
        <v>1483.5</v>
      </c>
      <c r="G335" s="83">
        <f t="shared" si="114"/>
        <v>1538.7</v>
      </c>
    </row>
    <row r="336" spans="1:7" ht="21" customHeight="1">
      <c r="A336" s="47" t="s">
        <v>34</v>
      </c>
      <c r="B336" s="66">
        <v>14</v>
      </c>
      <c r="C336" s="66" t="s">
        <v>5</v>
      </c>
      <c r="D336" s="84" t="s">
        <v>232</v>
      </c>
      <c r="E336" s="68">
        <v>500</v>
      </c>
      <c r="F336" s="88">
        <f t="shared" si="114"/>
        <v>1483.5</v>
      </c>
      <c r="G336" s="88">
        <f t="shared" si="114"/>
        <v>1538.7</v>
      </c>
    </row>
    <row r="337" spans="1:7" ht="21" customHeight="1">
      <c r="A337" s="49" t="s">
        <v>64</v>
      </c>
      <c r="B337" s="66">
        <v>14</v>
      </c>
      <c r="C337" s="66" t="s">
        <v>5</v>
      </c>
      <c r="D337" s="84" t="s">
        <v>232</v>
      </c>
      <c r="E337" s="68">
        <v>530</v>
      </c>
      <c r="F337" s="104">
        <v>1483.5</v>
      </c>
      <c r="G337" s="104">
        <v>1538.7</v>
      </c>
    </row>
    <row r="338" spans="1:7" ht="61.5" customHeight="1">
      <c r="A338" s="42" t="s">
        <v>122</v>
      </c>
      <c r="B338" s="69">
        <v>14</v>
      </c>
      <c r="C338" s="69" t="s">
        <v>5</v>
      </c>
      <c r="D338" s="70" t="s">
        <v>212</v>
      </c>
      <c r="E338" s="69"/>
      <c r="F338" s="83">
        <f t="shared" ref="F338:G339" si="115">F339</f>
        <v>0.9</v>
      </c>
      <c r="G338" s="83">
        <f t="shared" si="115"/>
        <v>0.9</v>
      </c>
    </row>
    <row r="339" spans="1:7" ht="21" customHeight="1">
      <c r="A339" s="56" t="s">
        <v>34</v>
      </c>
      <c r="B339" s="68">
        <v>14</v>
      </c>
      <c r="C339" s="68" t="s">
        <v>5</v>
      </c>
      <c r="D339" s="84" t="s">
        <v>212</v>
      </c>
      <c r="E339" s="66">
        <v>500</v>
      </c>
      <c r="F339" s="103">
        <f t="shared" si="115"/>
        <v>0.9</v>
      </c>
      <c r="G339" s="103">
        <f t="shared" si="115"/>
        <v>0.9</v>
      </c>
    </row>
    <row r="340" spans="1:7" ht="21" customHeight="1">
      <c r="A340" s="57" t="s">
        <v>64</v>
      </c>
      <c r="B340" s="68">
        <v>14</v>
      </c>
      <c r="C340" s="68" t="s">
        <v>5</v>
      </c>
      <c r="D340" s="84" t="s">
        <v>212</v>
      </c>
      <c r="E340" s="66">
        <v>530</v>
      </c>
      <c r="F340" s="104">
        <v>0.9</v>
      </c>
      <c r="G340" s="104">
        <v>0.9</v>
      </c>
    </row>
    <row r="341" spans="1:7" s="31" customFormat="1" ht="18">
      <c r="A341" s="60" t="s">
        <v>24</v>
      </c>
      <c r="B341" s="131"/>
      <c r="C341" s="131"/>
      <c r="D341" s="132"/>
      <c r="E341" s="131"/>
      <c r="F341" s="133">
        <f t="shared" ref="F341:G341" si="116">F12+F92+F98+F114+F215+F225+F284+F297+F305+F291</f>
        <v>548812.69999999995</v>
      </c>
      <c r="G341" s="133">
        <f t="shared" si="116"/>
        <v>532569.9</v>
      </c>
    </row>
    <row r="342" spans="1:7">
      <c r="A342" s="61"/>
      <c r="B342" s="32"/>
      <c r="C342" s="32"/>
      <c r="D342" s="33"/>
      <c r="E342" s="32"/>
      <c r="G342" s="15"/>
    </row>
    <row r="343" spans="1:7">
      <c r="A343" s="61"/>
      <c r="B343" s="32"/>
      <c r="C343" s="32"/>
      <c r="D343" s="33"/>
      <c r="E343" s="32"/>
    </row>
    <row r="344" spans="1:7">
      <c r="A344" s="61"/>
      <c r="B344" s="32"/>
      <c r="C344" s="32"/>
      <c r="D344" s="33"/>
      <c r="E344" s="32"/>
      <c r="F344" s="27"/>
      <c r="G344" s="27"/>
    </row>
    <row r="345" spans="1:7">
      <c r="A345" s="61"/>
      <c r="B345" s="32"/>
      <c r="C345" s="32"/>
      <c r="D345" s="33"/>
      <c r="E345" s="32"/>
    </row>
    <row r="346" spans="1:7">
      <c r="A346" s="61"/>
      <c r="B346" s="32"/>
      <c r="C346" s="32"/>
      <c r="D346" s="33"/>
      <c r="E346" s="32"/>
    </row>
    <row r="347" spans="1:7">
      <c r="A347" s="61"/>
      <c r="B347" s="32"/>
      <c r="C347" s="32"/>
      <c r="D347" s="33"/>
      <c r="E347" s="32"/>
    </row>
    <row r="348" spans="1:7">
      <c r="A348" s="61"/>
      <c r="B348" s="32"/>
      <c r="C348" s="32"/>
      <c r="D348" s="33"/>
      <c r="E348" s="32"/>
    </row>
    <row r="349" spans="1:7">
      <c r="A349" s="61"/>
      <c r="B349" s="32"/>
      <c r="C349" s="32"/>
      <c r="D349" s="33"/>
      <c r="E349" s="32"/>
    </row>
    <row r="350" spans="1:7">
      <c r="A350" s="61"/>
      <c r="B350" s="32"/>
      <c r="C350" s="32"/>
      <c r="D350" s="33"/>
      <c r="E350" s="32"/>
    </row>
    <row r="351" spans="1:7">
      <c r="A351" s="61"/>
      <c r="B351" s="32"/>
      <c r="C351" s="32"/>
      <c r="D351" s="33"/>
      <c r="E351" s="32"/>
    </row>
    <row r="352" spans="1:7">
      <c r="A352" s="61"/>
      <c r="B352" s="32"/>
      <c r="C352" s="32"/>
      <c r="D352" s="33"/>
      <c r="E352" s="32"/>
    </row>
    <row r="353" spans="1:5">
      <c r="A353" s="61"/>
      <c r="B353" s="32"/>
      <c r="C353" s="32"/>
      <c r="D353" s="33"/>
      <c r="E353" s="32"/>
    </row>
    <row r="354" spans="1:5">
      <c r="A354" s="61"/>
      <c r="B354" s="32"/>
      <c r="C354" s="32"/>
      <c r="D354" s="33"/>
      <c r="E354" s="32"/>
    </row>
    <row r="355" spans="1:5">
      <c r="A355" s="61"/>
      <c r="B355" s="32"/>
      <c r="C355" s="32"/>
      <c r="D355" s="33"/>
      <c r="E355" s="32"/>
    </row>
    <row r="356" spans="1:5">
      <c r="A356" s="61"/>
      <c r="B356" s="32"/>
      <c r="C356" s="32"/>
      <c r="D356" s="33"/>
      <c r="E356" s="32"/>
    </row>
    <row r="357" spans="1:5">
      <c r="A357" s="61"/>
      <c r="B357" s="32"/>
      <c r="C357" s="32"/>
      <c r="D357" s="33"/>
      <c r="E357" s="32"/>
    </row>
    <row r="358" spans="1:5">
      <c r="A358" s="61"/>
      <c r="B358" s="32"/>
      <c r="C358" s="32"/>
      <c r="D358" s="33"/>
      <c r="E358" s="32"/>
    </row>
    <row r="359" spans="1:5">
      <c r="A359" s="61"/>
      <c r="B359" s="32"/>
      <c r="C359" s="32"/>
      <c r="D359" s="33"/>
      <c r="E359" s="32"/>
    </row>
    <row r="360" spans="1:5">
      <c r="A360" s="61"/>
      <c r="B360" s="32"/>
      <c r="C360" s="32"/>
      <c r="D360" s="33"/>
      <c r="E360" s="32"/>
    </row>
    <row r="361" spans="1:5">
      <c r="A361" s="61"/>
      <c r="B361" s="32"/>
      <c r="C361" s="32"/>
      <c r="D361" s="33"/>
      <c r="E361" s="32"/>
    </row>
    <row r="362" spans="1:5">
      <c r="A362" s="61"/>
      <c r="B362" s="32"/>
      <c r="C362" s="32"/>
      <c r="D362" s="33"/>
      <c r="E362" s="32"/>
    </row>
    <row r="363" spans="1:5">
      <c r="A363" s="61"/>
      <c r="B363" s="32"/>
      <c r="C363" s="32"/>
      <c r="D363" s="33"/>
      <c r="E363" s="32"/>
    </row>
    <row r="364" spans="1:5">
      <c r="A364" s="61"/>
      <c r="B364" s="32"/>
      <c r="C364" s="32"/>
      <c r="D364" s="33"/>
      <c r="E364" s="32"/>
    </row>
    <row r="365" spans="1:5">
      <c r="A365" s="61"/>
      <c r="B365" s="32"/>
      <c r="C365" s="32"/>
      <c r="D365" s="33"/>
      <c r="E365" s="32"/>
    </row>
    <row r="366" spans="1:5">
      <c r="A366" s="61"/>
      <c r="B366" s="32"/>
      <c r="C366" s="32"/>
      <c r="D366" s="33"/>
      <c r="E366" s="32"/>
    </row>
    <row r="367" spans="1:5">
      <c r="A367" s="61"/>
      <c r="B367" s="32"/>
      <c r="C367" s="32"/>
      <c r="D367" s="33"/>
      <c r="E367" s="32"/>
    </row>
    <row r="368" spans="1:5">
      <c r="A368" s="61"/>
      <c r="B368" s="32"/>
      <c r="C368" s="32"/>
      <c r="D368" s="33"/>
      <c r="E368" s="32"/>
    </row>
    <row r="369" spans="1:5">
      <c r="A369" s="61"/>
      <c r="B369" s="32"/>
      <c r="C369" s="32"/>
      <c r="D369" s="33"/>
      <c r="E369" s="32"/>
    </row>
    <row r="370" spans="1:5">
      <c r="A370" s="61"/>
      <c r="B370" s="32"/>
      <c r="C370" s="32"/>
      <c r="D370" s="33"/>
      <c r="E370" s="32"/>
    </row>
    <row r="371" spans="1:5">
      <c r="A371" s="61"/>
      <c r="B371" s="32"/>
      <c r="C371" s="32"/>
      <c r="D371" s="33"/>
      <c r="E371" s="32"/>
    </row>
    <row r="372" spans="1:5">
      <c r="A372" s="61"/>
      <c r="B372" s="32"/>
      <c r="C372" s="32"/>
      <c r="D372" s="33"/>
      <c r="E372" s="32"/>
    </row>
    <row r="373" spans="1:5">
      <c r="A373" s="61"/>
      <c r="B373" s="32"/>
      <c r="C373" s="32"/>
      <c r="D373" s="33"/>
      <c r="E373" s="32"/>
    </row>
    <row r="374" spans="1:5">
      <c r="A374" s="61"/>
      <c r="B374" s="32"/>
      <c r="C374" s="32"/>
      <c r="D374" s="33"/>
      <c r="E374" s="32"/>
    </row>
    <row r="375" spans="1:5">
      <c r="A375" s="61"/>
      <c r="B375" s="32"/>
      <c r="C375" s="32"/>
      <c r="D375" s="33"/>
      <c r="E375" s="32"/>
    </row>
    <row r="376" spans="1:5">
      <c r="A376" s="61"/>
      <c r="B376" s="32"/>
      <c r="C376" s="32"/>
      <c r="D376" s="33"/>
      <c r="E376" s="32"/>
    </row>
    <row r="377" spans="1:5">
      <c r="A377" s="61"/>
      <c r="B377" s="32"/>
      <c r="C377" s="32"/>
      <c r="D377" s="33"/>
      <c r="E377" s="32"/>
    </row>
    <row r="378" spans="1:5">
      <c r="A378" s="61"/>
      <c r="B378" s="32"/>
      <c r="C378" s="32"/>
      <c r="D378" s="33"/>
      <c r="E378" s="32"/>
    </row>
    <row r="379" spans="1:5">
      <c r="A379" s="61"/>
      <c r="B379" s="32"/>
      <c r="C379" s="32"/>
      <c r="D379" s="33"/>
      <c r="E379" s="32"/>
    </row>
    <row r="380" spans="1:5">
      <c r="A380" s="62"/>
      <c r="B380" s="34"/>
      <c r="C380" s="34"/>
      <c r="D380" s="35"/>
      <c r="E380" s="34"/>
    </row>
    <row r="381" spans="1:5">
      <c r="A381" s="62"/>
      <c r="B381" s="34"/>
      <c r="C381" s="34"/>
      <c r="D381" s="35"/>
      <c r="E381" s="34"/>
    </row>
    <row r="382" spans="1:5">
      <c r="A382" s="62"/>
      <c r="B382" s="34"/>
      <c r="C382" s="34"/>
      <c r="D382" s="35"/>
      <c r="E382" s="34"/>
    </row>
    <row r="383" spans="1:5">
      <c r="A383" s="62"/>
      <c r="B383" s="34"/>
      <c r="C383" s="34"/>
      <c r="D383" s="35"/>
      <c r="E383" s="34"/>
    </row>
    <row r="384" spans="1:5">
      <c r="A384" s="62"/>
      <c r="B384" s="34"/>
      <c r="C384" s="34"/>
      <c r="D384" s="35"/>
      <c r="E384" s="34"/>
    </row>
    <row r="385" spans="1:5">
      <c r="A385" s="62"/>
      <c r="B385" s="34"/>
      <c r="C385" s="34"/>
      <c r="D385" s="35"/>
      <c r="E385" s="34"/>
    </row>
    <row r="386" spans="1:5">
      <c r="B386" s="36"/>
      <c r="C386" s="36"/>
      <c r="E386" s="36"/>
    </row>
    <row r="387" spans="1:5">
      <c r="B387" s="36"/>
      <c r="C387" s="36"/>
      <c r="E387" s="36"/>
    </row>
    <row r="388" spans="1:5">
      <c r="B388" s="36"/>
      <c r="C388" s="36"/>
      <c r="E388" s="36"/>
    </row>
    <row r="389" spans="1:5">
      <c r="B389" s="36"/>
      <c r="C389" s="36"/>
      <c r="E389" s="36"/>
    </row>
    <row r="390" spans="1:5">
      <c r="B390" s="36"/>
      <c r="C390" s="36"/>
      <c r="E390" s="36"/>
    </row>
    <row r="391" spans="1:5">
      <c r="B391" s="36"/>
      <c r="C391" s="36"/>
      <c r="E391" s="36"/>
    </row>
    <row r="392" spans="1:5">
      <c r="B392" s="36"/>
      <c r="C392" s="36"/>
      <c r="E392" s="36"/>
    </row>
    <row r="393" spans="1:5">
      <c r="B393" s="36"/>
      <c r="C393" s="36"/>
      <c r="E393" s="36"/>
    </row>
    <row r="394" spans="1:5">
      <c r="B394" s="36"/>
      <c r="C394" s="36"/>
      <c r="E394" s="36"/>
    </row>
    <row r="395" spans="1:5">
      <c r="B395" s="36"/>
      <c r="C395" s="36"/>
      <c r="E395" s="36"/>
    </row>
    <row r="396" spans="1:5">
      <c r="B396" s="36"/>
      <c r="C396" s="36"/>
      <c r="E396" s="36"/>
    </row>
    <row r="397" spans="1:5">
      <c r="B397" s="36"/>
      <c r="C397" s="36"/>
      <c r="E397" s="36"/>
    </row>
    <row r="398" spans="1:5">
      <c r="B398" s="36"/>
      <c r="C398" s="36"/>
      <c r="E398" s="36"/>
    </row>
    <row r="399" spans="1:5">
      <c r="B399" s="36"/>
      <c r="C399" s="36"/>
      <c r="E399" s="36"/>
    </row>
    <row r="400" spans="1:5">
      <c r="B400" s="36"/>
      <c r="C400" s="36"/>
      <c r="E400" s="36"/>
    </row>
    <row r="401" spans="2:5">
      <c r="B401" s="36"/>
      <c r="C401" s="36"/>
      <c r="E401" s="36"/>
    </row>
    <row r="402" spans="2:5">
      <c r="B402" s="36"/>
      <c r="C402" s="36"/>
      <c r="E402" s="36"/>
    </row>
    <row r="403" spans="2:5">
      <c r="B403" s="36"/>
      <c r="C403" s="36"/>
      <c r="E403" s="36"/>
    </row>
    <row r="404" spans="2:5">
      <c r="B404" s="36"/>
      <c r="C404" s="36"/>
      <c r="E404" s="36"/>
    </row>
    <row r="405" spans="2:5">
      <c r="B405" s="36"/>
      <c r="C405" s="36"/>
      <c r="E405" s="36"/>
    </row>
    <row r="406" spans="2:5">
      <c r="B406" s="36"/>
      <c r="C406" s="36"/>
      <c r="E406" s="36"/>
    </row>
    <row r="407" spans="2:5">
      <c r="B407" s="36"/>
      <c r="C407" s="36"/>
      <c r="E407" s="36"/>
    </row>
    <row r="408" spans="2:5">
      <c r="B408" s="36"/>
      <c r="C408" s="36"/>
      <c r="E408" s="36"/>
    </row>
    <row r="409" spans="2:5">
      <c r="B409" s="36"/>
      <c r="C409" s="36"/>
      <c r="E409" s="36"/>
    </row>
    <row r="410" spans="2:5">
      <c r="B410" s="36"/>
      <c r="C410" s="36"/>
      <c r="E410" s="36"/>
    </row>
    <row r="411" spans="2:5">
      <c r="B411" s="36"/>
      <c r="C411" s="36"/>
      <c r="E411" s="36"/>
    </row>
    <row r="412" spans="2:5">
      <c r="B412" s="36"/>
      <c r="C412" s="36"/>
      <c r="E412" s="36"/>
    </row>
    <row r="413" spans="2:5">
      <c r="B413" s="36"/>
      <c r="C413" s="36"/>
      <c r="E413" s="36"/>
    </row>
    <row r="414" spans="2:5">
      <c r="B414" s="36"/>
      <c r="C414" s="36"/>
      <c r="E414" s="36"/>
    </row>
    <row r="415" spans="2:5">
      <c r="B415" s="36"/>
      <c r="C415" s="36"/>
      <c r="E415" s="36"/>
    </row>
    <row r="416" spans="2:5">
      <c r="B416" s="36"/>
      <c r="C416" s="36"/>
      <c r="E416" s="36"/>
    </row>
    <row r="417" spans="2:5">
      <c r="B417" s="36"/>
      <c r="C417" s="36"/>
      <c r="E417" s="36"/>
    </row>
    <row r="418" spans="2:5">
      <c r="B418" s="36"/>
      <c r="C418" s="36"/>
      <c r="E418" s="36"/>
    </row>
    <row r="419" spans="2:5">
      <c r="B419" s="36"/>
      <c r="C419" s="36"/>
      <c r="E419" s="36"/>
    </row>
    <row r="420" spans="2:5">
      <c r="B420" s="36"/>
      <c r="C420" s="36"/>
      <c r="E420" s="36"/>
    </row>
    <row r="421" spans="2:5">
      <c r="B421" s="36"/>
      <c r="C421" s="36"/>
      <c r="E421" s="36"/>
    </row>
    <row r="422" spans="2:5">
      <c r="B422" s="36"/>
      <c r="C422" s="36"/>
      <c r="E422" s="36"/>
    </row>
    <row r="423" spans="2:5">
      <c r="B423" s="36"/>
      <c r="C423" s="36"/>
      <c r="E423" s="36"/>
    </row>
    <row r="424" spans="2:5">
      <c r="B424" s="36"/>
      <c r="C424" s="36"/>
      <c r="E424" s="36"/>
    </row>
    <row r="425" spans="2:5">
      <c r="B425" s="36"/>
      <c r="C425" s="36"/>
      <c r="E425" s="36"/>
    </row>
    <row r="426" spans="2:5">
      <c r="B426" s="36"/>
      <c r="C426" s="36"/>
      <c r="E426" s="36"/>
    </row>
    <row r="427" spans="2:5">
      <c r="B427" s="36"/>
      <c r="C427" s="36"/>
      <c r="E427" s="36"/>
    </row>
    <row r="428" spans="2:5">
      <c r="B428" s="36"/>
      <c r="C428" s="36"/>
      <c r="E428" s="36"/>
    </row>
    <row r="429" spans="2:5">
      <c r="B429" s="36"/>
      <c r="C429" s="36"/>
      <c r="E429" s="36"/>
    </row>
    <row r="430" spans="2:5">
      <c r="B430" s="36"/>
      <c r="C430" s="36"/>
      <c r="E430" s="36"/>
    </row>
    <row r="431" spans="2:5">
      <c r="B431" s="36"/>
      <c r="C431" s="36"/>
      <c r="E431" s="36"/>
    </row>
    <row r="432" spans="2:5">
      <c r="B432" s="36"/>
      <c r="C432" s="36"/>
      <c r="E432" s="36"/>
    </row>
    <row r="433" spans="2:5">
      <c r="B433" s="36"/>
      <c r="C433" s="36"/>
      <c r="E433" s="36"/>
    </row>
    <row r="434" spans="2:5">
      <c r="B434" s="36"/>
      <c r="C434" s="36"/>
      <c r="E434" s="36"/>
    </row>
    <row r="435" spans="2:5">
      <c r="B435" s="36"/>
      <c r="C435" s="36"/>
      <c r="E435" s="36"/>
    </row>
    <row r="436" spans="2:5">
      <c r="B436" s="36"/>
      <c r="C436" s="36"/>
      <c r="E436" s="36"/>
    </row>
    <row r="437" spans="2:5">
      <c r="B437" s="36"/>
      <c r="C437" s="36"/>
      <c r="E437" s="36"/>
    </row>
    <row r="438" spans="2:5">
      <c r="B438" s="36"/>
      <c r="C438" s="36"/>
      <c r="E438" s="36"/>
    </row>
    <row r="439" spans="2:5">
      <c r="B439" s="36"/>
      <c r="C439" s="36"/>
      <c r="E439" s="36"/>
    </row>
    <row r="440" spans="2:5">
      <c r="B440" s="36"/>
      <c r="C440" s="36"/>
      <c r="E440" s="36"/>
    </row>
    <row r="441" spans="2:5">
      <c r="B441" s="36"/>
      <c r="C441" s="36"/>
      <c r="E441" s="36"/>
    </row>
    <row r="442" spans="2:5">
      <c r="B442" s="36"/>
      <c r="C442" s="36"/>
      <c r="E442" s="36"/>
    </row>
    <row r="443" spans="2:5">
      <c r="B443" s="36"/>
      <c r="C443" s="36"/>
      <c r="E443" s="36"/>
    </row>
    <row r="444" spans="2:5">
      <c r="B444" s="36"/>
      <c r="C444" s="36"/>
      <c r="E444" s="36"/>
    </row>
    <row r="445" spans="2:5">
      <c r="B445" s="36"/>
      <c r="C445" s="36"/>
      <c r="E445" s="36"/>
    </row>
    <row r="446" spans="2:5">
      <c r="B446" s="36"/>
      <c r="C446" s="36"/>
      <c r="E446" s="36"/>
    </row>
    <row r="447" spans="2:5">
      <c r="B447" s="36"/>
      <c r="C447" s="36"/>
      <c r="E447" s="36"/>
    </row>
    <row r="448" spans="2:5">
      <c r="B448" s="36"/>
      <c r="C448" s="36"/>
      <c r="E448" s="36"/>
    </row>
    <row r="449" spans="2:5">
      <c r="B449" s="36"/>
      <c r="C449" s="36"/>
      <c r="E449" s="36"/>
    </row>
    <row r="450" spans="2:5">
      <c r="B450" s="36"/>
      <c r="C450" s="36"/>
      <c r="E450" s="36"/>
    </row>
    <row r="451" spans="2:5">
      <c r="B451" s="36"/>
      <c r="C451" s="36"/>
      <c r="E451" s="36"/>
    </row>
    <row r="452" spans="2:5">
      <c r="B452" s="36"/>
      <c r="C452" s="36"/>
      <c r="E452" s="36"/>
    </row>
    <row r="453" spans="2:5">
      <c r="B453" s="36"/>
      <c r="C453" s="36"/>
      <c r="E453" s="36"/>
    </row>
    <row r="454" spans="2:5">
      <c r="B454" s="36"/>
      <c r="C454" s="36"/>
      <c r="E454" s="36"/>
    </row>
    <row r="455" spans="2:5">
      <c r="B455" s="36"/>
      <c r="C455" s="36"/>
      <c r="E455" s="36"/>
    </row>
    <row r="456" spans="2:5">
      <c r="B456" s="36"/>
      <c r="C456" s="36"/>
      <c r="E456" s="36"/>
    </row>
    <row r="457" spans="2:5">
      <c r="B457" s="36"/>
      <c r="C457" s="36"/>
      <c r="E457" s="36"/>
    </row>
    <row r="458" spans="2:5">
      <c r="B458" s="36"/>
      <c r="C458" s="36"/>
      <c r="E458" s="36"/>
    </row>
    <row r="459" spans="2:5">
      <c r="B459" s="36"/>
      <c r="C459" s="36"/>
      <c r="E459" s="36"/>
    </row>
    <row r="460" spans="2:5">
      <c r="B460" s="36"/>
      <c r="C460" s="36"/>
      <c r="E460" s="36"/>
    </row>
    <row r="461" spans="2:5">
      <c r="B461" s="36"/>
      <c r="C461" s="36"/>
      <c r="E461" s="36"/>
    </row>
    <row r="462" spans="2:5">
      <c r="B462" s="36"/>
      <c r="C462" s="36"/>
      <c r="E462" s="36"/>
    </row>
    <row r="463" spans="2:5">
      <c r="B463" s="36"/>
      <c r="C463" s="36"/>
      <c r="E463" s="36"/>
    </row>
    <row r="464" spans="2:5">
      <c r="B464" s="36"/>
      <c r="C464" s="36"/>
      <c r="E464" s="36"/>
    </row>
    <row r="465" spans="2:5">
      <c r="B465" s="36"/>
      <c r="C465" s="36"/>
      <c r="E465" s="36"/>
    </row>
    <row r="466" spans="2:5">
      <c r="B466" s="36"/>
      <c r="C466" s="36"/>
      <c r="E466" s="36"/>
    </row>
    <row r="467" spans="2:5">
      <c r="B467" s="36"/>
      <c r="C467" s="36"/>
      <c r="E467" s="36"/>
    </row>
    <row r="468" spans="2:5">
      <c r="B468" s="36"/>
      <c r="C468" s="36"/>
      <c r="E468" s="36"/>
    </row>
    <row r="469" spans="2:5">
      <c r="B469" s="36"/>
      <c r="C469" s="36"/>
      <c r="E469" s="36"/>
    </row>
    <row r="470" spans="2:5">
      <c r="B470" s="36"/>
      <c r="C470" s="36"/>
      <c r="E470" s="36"/>
    </row>
    <row r="471" spans="2:5">
      <c r="B471" s="36"/>
      <c r="C471" s="36"/>
      <c r="E471" s="36"/>
    </row>
    <row r="472" spans="2:5">
      <c r="B472" s="36"/>
      <c r="C472" s="36"/>
      <c r="E472" s="36"/>
    </row>
    <row r="473" spans="2:5">
      <c r="B473" s="36"/>
      <c r="C473" s="36"/>
      <c r="E473" s="36"/>
    </row>
    <row r="474" spans="2:5">
      <c r="B474" s="36"/>
      <c r="C474" s="36"/>
      <c r="E474" s="36"/>
    </row>
    <row r="475" spans="2:5">
      <c r="B475" s="36"/>
      <c r="C475" s="36"/>
      <c r="E475" s="36"/>
    </row>
    <row r="476" spans="2:5">
      <c r="B476" s="36"/>
      <c r="C476" s="36"/>
      <c r="E476" s="36"/>
    </row>
    <row r="477" spans="2:5">
      <c r="B477" s="36"/>
      <c r="C477" s="36"/>
      <c r="E477" s="36"/>
    </row>
    <row r="478" spans="2:5">
      <c r="B478" s="36"/>
      <c r="C478" s="36"/>
      <c r="E478" s="36"/>
    </row>
    <row r="479" spans="2:5">
      <c r="B479" s="36"/>
      <c r="C479" s="36"/>
      <c r="E479" s="36"/>
    </row>
    <row r="480" spans="2:5">
      <c r="B480" s="36"/>
      <c r="C480" s="36"/>
      <c r="E480" s="36"/>
    </row>
    <row r="481" spans="2:5">
      <c r="B481" s="36"/>
      <c r="C481" s="36"/>
      <c r="E481" s="36"/>
    </row>
    <row r="482" spans="2:5">
      <c r="B482" s="36"/>
      <c r="C482" s="36"/>
      <c r="E482" s="36"/>
    </row>
    <row r="483" spans="2:5">
      <c r="B483" s="36"/>
      <c r="C483" s="36"/>
      <c r="E483" s="36"/>
    </row>
    <row r="484" spans="2:5">
      <c r="B484" s="36"/>
      <c r="C484" s="36"/>
      <c r="E484" s="36"/>
    </row>
    <row r="485" spans="2:5">
      <c r="B485" s="36"/>
      <c r="C485" s="36"/>
      <c r="E485" s="36"/>
    </row>
    <row r="486" spans="2:5">
      <c r="B486" s="36"/>
      <c r="C486" s="36"/>
      <c r="E486" s="36"/>
    </row>
    <row r="487" spans="2:5">
      <c r="B487" s="36"/>
      <c r="C487" s="36"/>
      <c r="E487" s="36"/>
    </row>
    <row r="488" spans="2:5">
      <c r="B488" s="36"/>
      <c r="C488" s="36"/>
      <c r="E488" s="36"/>
    </row>
    <row r="489" spans="2:5">
      <c r="B489" s="36"/>
      <c r="C489" s="36"/>
      <c r="E489" s="36"/>
    </row>
    <row r="490" spans="2:5">
      <c r="B490" s="36"/>
      <c r="C490" s="36"/>
      <c r="E490" s="36"/>
    </row>
    <row r="491" spans="2:5">
      <c r="B491" s="36"/>
      <c r="C491" s="36"/>
      <c r="E491" s="36"/>
    </row>
    <row r="492" spans="2:5">
      <c r="B492" s="36"/>
      <c r="C492" s="36"/>
      <c r="E492" s="36"/>
    </row>
    <row r="493" spans="2:5">
      <c r="B493" s="36"/>
      <c r="C493" s="36"/>
      <c r="E493" s="36"/>
    </row>
    <row r="494" spans="2:5">
      <c r="B494" s="36"/>
      <c r="C494" s="36"/>
      <c r="E494" s="36"/>
    </row>
    <row r="495" spans="2:5">
      <c r="B495" s="36"/>
      <c r="C495" s="36"/>
      <c r="E495" s="36"/>
    </row>
    <row r="496" spans="2:5">
      <c r="B496" s="36"/>
      <c r="C496" s="36"/>
      <c r="E496" s="36"/>
    </row>
    <row r="497" spans="2:5">
      <c r="B497" s="36"/>
      <c r="C497" s="36"/>
      <c r="E497" s="36"/>
    </row>
    <row r="498" spans="2:5">
      <c r="B498" s="36"/>
      <c r="C498" s="36"/>
      <c r="E498" s="36"/>
    </row>
    <row r="499" spans="2:5">
      <c r="B499" s="36"/>
      <c r="C499" s="36"/>
      <c r="E499" s="36"/>
    </row>
    <row r="500" spans="2:5">
      <c r="B500" s="36"/>
      <c r="C500" s="36"/>
      <c r="E500" s="36"/>
    </row>
    <row r="501" spans="2:5">
      <c r="B501" s="36"/>
      <c r="C501" s="36"/>
      <c r="E501" s="36"/>
    </row>
    <row r="502" spans="2:5">
      <c r="B502" s="36"/>
      <c r="C502" s="36"/>
      <c r="E502" s="36"/>
    </row>
    <row r="503" spans="2:5">
      <c r="B503" s="36"/>
      <c r="C503" s="36"/>
      <c r="E503" s="36"/>
    </row>
    <row r="504" spans="2:5">
      <c r="B504" s="36"/>
      <c r="C504" s="36"/>
      <c r="E504" s="36"/>
    </row>
    <row r="505" spans="2:5">
      <c r="B505" s="36"/>
      <c r="C505" s="36"/>
      <c r="E505" s="36"/>
    </row>
    <row r="506" spans="2:5">
      <c r="B506" s="36"/>
      <c r="C506" s="36"/>
      <c r="E506" s="36"/>
    </row>
    <row r="507" spans="2:5">
      <c r="B507" s="36"/>
      <c r="C507" s="36"/>
      <c r="E507" s="36"/>
    </row>
    <row r="508" spans="2:5">
      <c r="B508" s="36"/>
      <c r="C508" s="36"/>
      <c r="E508" s="36"/>
    </row>
    <row r="509" spans="2:5">
      <c r="B509" s="36"/>
      <c r="C509" s="36"/>
      <c r="E509" s="36"/>
    </row>
    <row r="510" spans="2:5">
      <c r="B510" s="36"/>
      <c r="C510" s="36"/>
      <c r="E510" s="36"/>
    </row>
    <row r="511" spans="2:5">
      <c r="B511" s="36"/>
      <c r="C511" s="36"/>
      <c r="E511" s="36"/>
    </row>
    <row r="512" spans="2:5">
      <c r="B512" s="36"/>
      <c r="C512" s="36"/>
      <c r="E512" s="36"/>
    </row>
    <row r="513" spans="2:5">
      <c r="B513" s="36"/>
      <c r="C513" s="36"/>
      <c r="E513" s="36"/>
    </row>
    <row r="514" spans="2:5">
      <c r="B514" s="36"/>
      <c r="C514" s="36"/>
      <c r="E514" s="36"/>
    </row>
    <row r="515" spans="2:5">
      <c r="B515" s="36"/>
      <c r="C515" s="36"/>
      <c r="E515" s="36"/>
    </row>
    <row r="516" spans="2:5">
      <c r="B516" s="36"/>
      <c r="C516" s="36"/>
      <c r="E516" s="36"/>
    </row>
    <row r="517" spans="2:5">
      <c r="B517" s="36"/>
      <c r="C517" s="36"/>
      <c r="E517" s="36"/>
    </row>
    <row r="518" spans="2:5">
      <c r="B518" s="36"/>
      <c r="C518" s="36"/>
      <c r="E518" s="36"/>
    </row>
    <row r="519" spans="2:5">
      <c r="B519" s="36"/>
      <c r="C519" s="36"/>
      <c r="E519" s="36"/>
    </row>
    <row r="520" spans="2:5">
      <c r="B520" s="36"/>
      <c r="C520" s="36"/>
      <c r="E520" s="36"/>
    </row>
    <row r="521" spans="2:5">
      <c r="B521" s="36"/>
      <c r="C521" s="36"/>
      <c r="E521" s="36"/>
    </row>
    <row r="522" spans="2:5">
      <c r="B522" s="36"/>
      <c r="C522" s="36"/>
      <c r="E522" s="36"/>
    </row>
    <row r="523" spans="2:5">
      <c r="B523" s="36"/>
      <c r="C523" s="36"/>
      <c r="E523" s="36"/>
    </row>
    <row r="524" spans="2:5">
      <c r="B524" s="36"/>
      <c r="C524" s="36"/>
      <c r="E524" s="36"/>
    </row>
    <row r="525" spans="2:5">
      <c r="B525" s="36"/>
      <c r="C525" s="36"/>
      <c r="E525" s="36"/>
    </row>
    <row r="526" spans="2:5">
      <c r="B526" s="36"/>
      <c r="C526" s="36"/>
      <c r="E526" s="36"/>
    </row>
    <row r="527" spans="2:5">
      <c r="B527" s="36"/>
      <c r="C527" s="36"/>
      <c r="E527" s="36"/>
    </row>
    <row r="528" spans="2:5">
      <c r="B528" s="36"/>
      <c r="C528" s="36"/>
      <c r="E528" s="36"/>
    </row>
    <row r="529" spans="2:5">
      <c r="B529" s="36"/>
      <c r="C529" s="36"/>
      <c r="E529" s="36"/>
    </row>
    <row r="530" spans="2:5">
      <c r="B530" s="36"/>
      <c r="C530" s="36"/>
      <c r="E530" s="36"/>
    </row>
    <row r="531" spans="2:5">
      <c r="B531" s="36"/>
      <c r="C531" s="36"/>
      <c r="E531" s="36"/>
    </row>
    <row r="532" spans="2:5">
      <c r="B532" s="36"/>
      <c r="C532" s="36"/>
      <c r="E532" s="36"/>
    </row>
    <row r="533" spans="2:5">
      <c r="B533" s="36"/>
      <c r="C533" s="36"/>
      <c r="E533" s="36"/>
    </row>
    <row r="534" spans="2:5">
      <c r="B534" s="36"/>
      <c r="C534" s="36"/>
      <c r="E534" s="36"/>
    </row>
    <row r="535" spans="2:5">
      <c r="B535" s="36"/>
      <c r="C535" s="36"/>
      <c r="E535" s="36"/>
    </row>
    <row r="536" spans="2:5">
      <c r="B536" s="36"/>
      <c r="C536" s="36"/>
      <c r="E536" s="36"/>
    </row>
    <row r="537" spans="2:5">
      <c r="B537" s="36"/>
      <c r="C537" s="36"/>
      <c r="E537" s="36"/>
    </row>
    <row r="538" spans="2:5">
      <c r="B538" s="36"/>
      <c r="C538" s="36"/>
      <c r="E538" s="36"/>
    </row>
    <row r="539" spans="2:5">
      <c r="B539" s="36"/>
      <c r="C539" s="36"/>
      <c r="E539" s="36"/>
    </row>
    <row r="540" spans="2:5">
      <c r="B540" s="36"/>
      <c r="C540" s="36"/>
      <c r="E540" s="36"/>
    </row>
    <row r="541" spans="2:5">
      <c r="B541" s="36"/>
      <c r="C541" s="36"/>
      <c r="E541" s="36"/>
    </row>
    <row r="542" spans="2:5">
      <c r="B542" s="36"/>
      <c r="C542" s="36"/>
      <c r="E542" s="36"/>
    </row>
    <row r="543" spans="2:5">
      <c r="B543" s="36"/>
      <c r="C543" s="36"/>
      <c r="E543" s="36"/>
    </row>
    <row r="544" spans="2:5">
      <c r="B544" s="36"/>
      <c r="C544" s="36"/>
      <c r="E544" s="36"/>
    </row>
    <row r="545" spans="2:5">
      <c r="B545" s="36"/>
      <c r="C545" s="36"/>
      <c r="E545" s="36"/>
    </row>
    <row r="546" spans="2:5">
      <c r="B546" s="36"/>
      <c r="C546" s="36"/>
      <c r="E546" s="36"/>
    </row>
    <row r="547" spans="2:5">
      <c r="B547" s="36"/>
      <c r="C547" s="36"/>
      <c r="E547" s="36"/>
    </row>
    <row r="548" spans="2:5">
      <c r="B548" s="36"/>
      <c r="C548" s="36"/>
      <c r="E548" s="36"/>
    </row>
    <row r="549" spans="2:5">
      <c r="B549" s="36"/>
      <c r="C549" s="36"/>
      <c r="E549" s="36"/>
    </row>
    <row r="550" spans="2:5">
      <c r="B550" s="36"/>
      <c r="C550" s="36"/>
      <c r="E550" s="36"/>
    </row>
    <row r="551" spans="2:5">
      <c r="B551" s="36"/>
      <c r="C551" s="36"/>
      <c r="E551" s="36"/>
    </row>
    <row r="552" spans="2:5">
      <c r="B552" s="36"/>
      <c r="C552" s="36"/>
      <c r="E552" s="36"/>
    </row>
    <row r="553" spans="2:5">
      <c r="B553" s="36"/>
      <c r="C553" s="36"/>
      <c r="E553" s="36"/>
    </row>
    <row r="554" spans="2:5">
      <c r="B554" s="36"/>
      <c r="C554" s="36"/>
      <c r="E554" s="36"/>
    </row>
    <row r="555" spans="2:5">
      <c r="B555" s="36"/>
      <c r="C555" s="36"/>
      <c r="E555" s="36"/>
    </row>
    <row r="556" spans="2:5">
      <c r="B556" s="36"/>
      <c r="C556" s="36"/>
      <c r="E556" s="36"/>
    </row>
    <row r="557" spans="2:5">
      <c r="B557" s="36"/>
      <c r="C557" s="36"/>
      <c r="E557" s="36"/>
    </row>
    <row r="558" spans="2:5">
      <c r="B558" s="36"/>
      <c r="C558" s="36"/>
      <c r="E558" s="36"/>
    </row>
    <row r="559" spans="2:5">
      <c r="B559" s="36"/>
      <c r="C559" s="36"/>
      <c r="E559" s="36"/>
    </row>
    <row r="560" spans="2:5">
      <c r="B560" s="36"/>
      <c r="C560" s="36"/>
      <c r="E560" s="36"/>
    </row>
    <row r="561" spans="2:5">
      <c r="B561" s="36"/>
      <c r="C561" s="36"/>
      <c r="E561" s="36"/>
    </row>
    <row r="562" spans="2:5">
      <c r="B562" s="36"/>
      <c r="C562" s="36"/>
      <c r="E562" s="36"/>
    </row>
    <row r="563" spans="2:5">
      <c r="B563" s="36"/>
      <c r="C563" s="36"/>
      <c r="E563" s="36"/>
    </row>
    <row r="564" spans="2:5">
      <c r="B564" s="36"/>
      <c r="C564" s="36"/>
      <c r="E564" s="36"/>
    </row>
    <row r="565" spans="2:5">
      <c r="B565" s="36"/>
      <c r="C565" s="36"/>
      <c r="E565" s="36"/>
    </row>
    <row r="566" spans="2:5">
      <c r="B566" s="36"/>
      <c r="C566" s="36"/>
      <c r="E566" s="36"/>
    </row>
    <row r="567" spans="2:5">
      <c r="B567" s="36"/>
      <c r="C567" s="36"/>
      <c r="E567" s="36"/>
    </row>
    <row r="568" spans="2:5">
      <c r="B568" s="36"/>
      <c r="C568" s="36"/>
      <c r="E568" s="36"/>
    </row>
    <row r="569" spans="2:5">
      <c r="B569" s="36"/>
      <c r="C569" s="36"/>
      <c r="E569" s="36"/>
    </row>
    <row r="570" spans="2:5">
      <c r="B570" s="36"/>
      <c r="C570" s="36"/>
      <c r="E570" s="36"/>
    </row>
    <row r="571" spans="2:5">
      <c r="B571" s="36"/>
      <c r="C571" s="36"/>
      <c r="E571" s="36"/>
    </row>
    <row r="572" spans="2:5">
      <c r="B572" s="36"/>
      <c r="C572" s="36"/>
      <c r="E572" s="36"/>
    </row>
    <row r="573" spans="2:5">
      <c r="B573" s="36"/>
      <c r="C573" s="36"/>
      <c r="E573" s="36"/>
    </row>
    <row r="574" spans="2:5">
      <c r="B574" s="36"/>
      <c r="C574" s="36"/>
      <c r="E574" s="36"/>
    </row>
    <row r="575" spans="2:5">
      <c r="B575" s="36"/>
      <c r="C575" s="36"/>
      <c r="E575" s="36"/>
    </row>
    <row r="576" spans="2:5">
      <c r="B576" s="36"/>
      <c r="C576" s="36"/>
      <c r="E576" s="36"/>
    </row>
    <row r="577" spans="2:5">
      <c r="B577" s="36"/>
      <c r="C577" s="36"/>
      <c r="E577" s="36"/>
    </row>
    <row r="578" spans="2:5">
      <c r="B578" s="36"/>
      <c r="C578" s="36"/>
      <c r="E578" s="36"/>
    </row>
    <row r="579" spans="2:5">
      <c r="B579" s="36"/>
      <c r="C579" s="36"/>
      <c r="E579" s="36"/>
    </row>
    <row r="580" spans="2:5">
      <c r="B580" s="36"/>
      <c r="C580" s="36"/>
      <c r="E580" s="36"/>
    </row>
    <row r="581" spans="2:5">
      <c r="B581" s="36"/>
      <c r="C581" s="36"/>
      <c r="E581" s="36"/>
    </row>
    <row r="582" spans="2:5">
      <c r="B582" s="36"/>
      <c r="C582" s="36"/>
      <c r="E582" s="36"/>
    </row>
    <row r="583" spans="2:5">
      <c r="B583" s="36"/>
      <c r="C583" s="36"/>
      <c r="E583" s="36"/>
    </row>
    <row r="584" spans="2:5">
      <c r="B584" s="36"/>
      <c r="C584" s="36"/>
      <c r="E584" s="36"/>
    </row>
    <row r="585" spans="2:5">
      <c r="B585" s="36"/>
      <c r="C585" s="36"/>
      <c r="E585" s="36"/>
    </row>
    <row r="586" spans="2:5">
      <c r="B586" s="36"/>
      <c r="C586" s="36"/>
      <c r="E586" s="36"/>
    </row>
    <row r="587" spans="2:5">
      <c r="B587" s="36"/>
      <c r="C587" s="36"/>
      <c r="E587" s="36"/>
    </row>
    <row r="588" spans="2:5">
      <c r="B588" s="36"/>
      <c r="C588" s="36"/>
      <c r="E588" s="36"/>
    </row>
    <row r="589" spans="2:5">
      <c r="B589" s="36"/>
      <c r="C589" s="36"/>
      <c r="E589" s="36"/>
    </row>
    <row r="590" spans="2:5">
      <c r="B590" s="36"/>
      <c r="C590" s="36"/>
      <c r="E590" s="36"/>
    </row>
    <row r="591" spans="2:5">
      <c r="B591" s="36"/>
      <c r="C591" s="36"/>
      <c r="E591" s="36"/>
    </row>
    <row r="592" spans="2:5">
      <c r="B592" s="36"/>
      <c r="C592" s="36"/>
      <c r="E592" s="36"/>
    </row>
    <row r="593" spans="2:5">
      <c r="B593" s="36"/>
      <c r="C593" s="36"/>
      <c r="E593" s="36"/>
    </row>
    <row r="594" spans="2:5">
      <c r="B594" s="36"/>
      <c r="C594" s="36"/>
      <c r="E594" s="36"/>
    </row>
    <row r="595" spans="2:5">
      <c r="B595" s="36"/>
      <c r="C595" s="36"/>
      <c r="E595" s="36"/>
    </row>
    <row r="596" spans="2:5">
      <c r="B596" s="36"/>
      <c r="C596" s="36"/>
      <c r="E596" s="36"/>
    </row>
    <row r="597" spans="2:5">
      <c r="B597" s="36"/>
      <c r="C597" s="36"/>
      <c r="E597" s="36"/>
    </row>
    <row r="598" spans="2:5">
      <c r="B598" s="36"/>
      <c r="C598" s="36"/>
      <c r="E598" s="36"/>
    </row>
    <row r="599" spans="2:5">
      <c r="B599" s="36"/>
      <c r="C599" s="36"/>
      <c r="E599" s="36"/>
    </row>
    <row r="600" spans="2:5">
      <c r="B600" s="36"/>
      <c r="C600" s="36"/>
      <c r="E600" s="36"/>
    </row>
    <row r="601" spans="2:5">
      <c r="B601" s="36"/>
      <c r="C601" s="36"/>
      <c r="E601" s="36"/>
    </row>
    <row r="602" spans="2:5">
      <c r="B602" s="36"/>
      <c r="C602" s="36"/>
      <c r="E602" s="36"/>
    </row>
    <row r="603" spans="2:5">
      <c r="B603" s="36"/>
      <c r="C603" s="36"/>
      <c r="E603" s="36"/>
    </row>
    <row r="604" spans="2:5">
      <c r="B604" s="36"/>
      <c r="C604" s="36"/>
      <c r="E604" s="36"/>
    </row>
    <row r="605" spans="2:5">
      <c r="B605" s="36"/>
      <c r="C605" s="36"/>
      <c r="E605" s="36"/>
    </row>
    <row r="606" spans="2:5">
      <c r="B606" s="36"/>
      <c r="C606" s="36"/>
      <c r="E606" s="36"/>
    </row>
    <row r="607" spans="2:5">
      <c r="B607" s="36"/>
      <c r="C607" s="36"/>
      <c r="E607" s="36"/>
    </row>
    <row r="608" spans="2:5">
      <c r="B608" s="36"/>
      <c r="C608" s="36"/>
      <c r="E608" s="36"/>
    </row>
    <row r="609" spans="2:5">
      <c r="B609" s="36"/>
      <c r="C609" s="36"/>
      <c r="E609" s="36"/>
    </row>
    <row r="610" spans="2:5">
      <c r="B610" s="36"/>
      <c r="C610" s="36"/>
      <c r="E610" s="36"/>
    </row>
    <row r="611" spans="2:5">
      <c r="B611" s="36"/>
      <c r="C611" s="36"/>
      <c r="E611" s="36"/>
    </row>
    <row r="612" spans="2:5">
      <c r="B612" s="36"/>
      <c r="C612" s="36"/>
      <c r="E612" s="36"/>
    </row>
    <row r="613" spans="2:5">
      <c r="B613" s="36"/>
      <c r="C613" s="36"/>
      <c r="E613" s="36"/>
    </row>
    <row r="614" spans="2:5">
      <c r="B614" s="36"/>
      <c r="C614" s="36"/>
      <c r="E614" s="36"/>
    </row>
    <row r="615" spans="2:5">
      <c r="B615" s="36"/>
      <c r="C615" s="36"/>
      <c r="E615" s="36"/>
    </row>
    <row r="616" spans="2:5">
      <c r="B616" s="36"/>
      <c r="C616" s="36"/>
      <c r="E616" s="36"/>
    </row>
    <row r="617" spans="2:5">
      <c r="B617" s="36"/>
      <c r="C617" s="36"/>
      <c r="E617" s="36"/>
    </row>
    <row r="618" spans="2:5">
      <c r="B618" s="36"/>
      <c r="C618" s="36"/>
      <c r="E618" s="36"/>
    </row>
    <row r="619" spans="2:5">
      <c r="B619" s="36"/>
      <c r="C619" s="36"/>
      <c r="E619" s="36"/>
    </row>
    <row r="620" spans="2:5">
      <c r="B620" s="36"/>
      <c r="C620" s="36"/>
      <c r="E620" s="36"/>
    </row>
    <row r="621" spans="2:5">
      <c r="B621" s="36"/>
      <c r="C621" s="36"/>
      <c r="E621" s="36"/>
    </row>
    <row r="622" spans="2:5">
      <c r="B622" s="36"/>
      <c r="C622" s="36"/>
      <c r="E622" s="36"/>
    </row>
    <row r="623" spans="2:5">
      <c r="B623" s="36"/>
      <c r="C623" s="36"/>
      <c r="E623" s="36"/>
    </row>
    <row r="624" spans="2:5">
      <c r="B624" s="36"/>
      <c r="C624" s="36"/>
      <c r="E624" s="36"/>
    </row>
    <row r="625" spans="2:5">
      <c r="B625" s="36"/>
      <c r="C625" s="36"/>
      <c r="E625" s="36"/>
    </row>
    <row r="626" spans="2:5">
      <c r="B626" s="36"/>
      <c r="C626" s="36"/>
      <c r="E626" s="36"/>
    </row>
    <row r="627" spans="2:5">
      <c r="B627" s="36"/>
      <c r="C627" s="36"/>
      <c r="E627" s="36"/>
    </row>
    <row r="628" spans="2:5">
      <c r="B628" s="36"/>
      <c r="C628" s="36"/>
      <c r="E628" s="36"/>
    </row>
    <row r="629" spans="2:5">
      <c r="B629" s="36"/>
      <c r="C629" s="36"/>
      <c r="E629" s="36"/>
    </row>
    <row r="630" spans="2:5">
      <c r="B630" s="36"/>
      <c r="C630" s="36"/>
      <c r="E630" s="36"/>
    </row>
    <row r="631" spans="2:5">
      <c r="B631" s="36"/>
      <c r="C631" s="36"/>
      <c r="E631" s="36"/>
    </row>
    <row r="632" spans="2:5">
      <c r="B632" s="36"/>
      <c r="C632" s="36"/>
      <c r="E632" s="36"/>
    </row>
    <row r="633" spans="2:5">
      <c r="B633" s="36"/>
      <c r="C633" s="36"/>
      <c r="E633" s="36"/>
    </row>
    <row r="634" spans="2:5">
      <c r="B634" s="36"/>
      <c r="C634" s="36"/>
      <c r="E634" s="36"/>
    </row>
    <row r="635" spans="2:5">
      <c r="B635" s="36"/>
      <c r="C635" s="36"/>
      <c r="E635" s="36"/>
    </row>
    <row r="636" spans="2:5">
      <c r="B636" s="36"/>
      <c r="C636" s="36"/>
      <c r="E636" s="36"/>
    </row>
    <row r="637" spans="2:5">
      <c r="B637" s="36"/>
      <c r="C637" s="36"/>
      <c r="E637" s="36"/>
    </row>
    <row r="638" spans="2:5">
      <c r="B638" s="36"/>
      <c r="C638" s="36"/>
      <c r="E638" s="36"/>
    </row>
    <row r="639" spans="2:5">
      <c r="B639" s="36"/>
      <c r="C639" s="36"/>
      <c r="E639" s="36"/>
    </row>
    <row r="640" spans="2:5">
      <c r="B640" s="36"/>
      <c r="C640" s="36"/>
      <c r="E640" s="36"/>
    </row>
    <row r="641" spans="2:5">
      <c r="B641" s="36"/>
      <c r="C641" s="36"/>
      <c r="E641" s="36"/>
    </row>
    <row r="642" spans="2:5">
      <c r="B642" s="36"/>
      <c r="C642" s="36"/>
      <c r="E642" s="36"/>
    </row>
    <row r="643" spans="2:5">
      <c r="B643" s="36"/>
      <c r="C643" s="36"/>
      <c r="E643" s="36"/>
    </row>
    <row r="644" spans="2:5">
      <c r="B644" s="36"/>
      <c r="C644" s="36"/>
      <c r="E644" s="36"/>
    </row>
    <row r="645" spans="2:5">
      <c r="B645" s="36"/>
      <c r="C645" s="36"/>
      <c r="E645" s="36"/>
    </row>
    <row r="646" spans="2:5">
      <c r="B646" s="36"/>
      <c r="C646" s="36"/>
      <c r="E646" s="36"/>
    </row>
    <row r="647" spans="2:5">
      <c r="B647" s="36"/>
      <c r="C647" s="36"/>
      <c r="E647" s="36"/>
    </row>
    <row r="648" spans="2:5">
      <c r="B648" s="36"/>
      <c r="C648" s="36"/>
      <c r="E648" s="36"/>
    </row>
    <row r="649" spans="2:5">
      <c r="B649" s="36"/>
      <c r="C649" s="36"/>
      <c r="E649" s="36"/>
    </row>
    <row r="650" spans="2:5">
      <c r="B650" s="36"/>
      <c r="C650" s="36"/>
      <c r="E650" s="36"/>
    </row>
    <row r="651" spans="2:5">
      <c r="B651" s="36"/>
      <c r="C651" s="36"/>
      <c r="E651" s="36"/>
    </row>
    <row r="652" spans="2:5">
      <c r="B652" s="36"/>
      <c r="C652" s="36"/>
      <c r="E652" s="36"/>
    </row>
    <row r="653" spans="2:5">
      <c r="B653" s="36"/>
      <c r="C653" s="36"/>
      <c r="E653" s="36"/>
    </row>
    <row r="654" spans="2:5">
      <c r="B654" s="36"/>
      <c r="C654" s="36"/>
      <c r="E654" s="36"/>
    </row>
    <row r="655" spans="2:5">
      <c r="B655" s="36"/>
      <c r="C655" s="36"/>
      <c r="E655" s="36"/>
    </row>
    <row r="656" spans="2:5">
      <c r="B656" s="36"/>
      <c r="C656" s="36"/>
      <c r="E656" s="36"/>
    </row>
    <row r="657" spans="2:5">
      <c r="B657" s="36"/>
      <c r="C657" s="36"/>
      <c r="E657" s="36"/>
    </row>
    <row r="658" spans="2:5">
      <c r="B658" s="36"/>
      <c r="C658" s="36"/>
      <c r="E658" s="36"/>
    </row>
    <row r="659" spans="2:5">
      <c r="B659" s="36"/>
      <c r="C659" s="36"/>
      <c r="E659" s="36"/>
    </row>
    <row r="660" spans="2:5">
      <c r="B660" s="36"/>
      <c r="C660" s="36"/>
      <c r="E660" s="36"/>
    </row>
    <row r="661" spans="2:5">
      <c r="B661" s="36"/>
      <c r="C661" s="36"/>
      <c r="E661" s="36"/>
    </row>
    <row r="662" spans="2:5">
      <c r="B662" s="36"/>
      <c r="C662" s="36"/>
      <c r="E662" s="36"/>
    </row>
    <row r="663" spans="2:5">
      <c r="B663" s="36"/>
      <c r="C663" s="36"/>
      <c r="E663" s="36"/>
    </row>
    <row r="664" spans="2:5">
      <c r="B664" s="36"/>
      <c r="C664" s="36"/>
      <c r="E664" s="36"/>
    </row>
    <row r="665" spans="2:5">
      <c r="B665" s="36"/>
      <c r="C665" s="36"/>
      <c r="E665" s="36"/>
    </row>
    <row r="666" spans="2:5">
      <c r="B666" s="36"/>
      <c r="C666" s="36"/>
      <c r="E666" s="36"/>
    </row>
    <row r="667" spans="2:5">
      <c r="B667" s="36"/>
      <c r="C667" s="36"/>
      <c r="E667" s="36"/>
    </row>
    <row r="668" spans="2:5">
      <c r="B668" s="36"/>
      <c r="C668" s="36"/>
      <c r="E668" s="36"/>
    </row>
    <row r="669" spans="2:5">
      <c r="B669" s="36"/>
      <c r="C669" s="36"/>
      <c r="E669" s="36"/>
    </row>
    <row r="670" spans="2:5">
      <c r="B670" s="36"/>
      <c r="C670" s="36"/>
      <c r="E670" s="36"/>
    </row>
    <row r="671" spans="2:5">
      <c r="B671" s="36"/>
      <c r="C671" s="36"/>
      <c r="E671" s="36"/>
    </row>
    <row r="672" spans="2:5">
      <c r="B672" s="36"/>
      <c r="C672" s="36"/>
      <c r="E672" s="36"/>
    </row>
    <row r="673" spans="2:5">
      <c r="B673" s="36"/>
      <c r="C673" s="36"/>
      <c r="E673" s="36"/>
    </row>
    <row r="674" spans="2:5">
      <c r="B674" s="36"/>
      <c r="C674" s="36"/>
      <c r="E674" s="36"/>
    </row>
    <row r="675" spans="2:5">
      <c r="B675" s="36"/>
      <c r="C675" s="36"/>
      <c r="E675" s="36"/>
    </row>
    <row r="676" spans="2:5">
      <c r="B676" s="36"/>
      <c r="C676" s="36"/>
      <c r="E676" s="36"/>
    </row>
    <row r="677" spans="2:5">
      <c r="B677" s="36"/>
      <c r="C677" s="36"/>
      <c r="E677" s="36"/>
    </row>
    <row r="678" spans="2:5">
      <c r="B678" s="36"/>
      <c r="C678" s="36"/>
      <c r="E678" s="36"/>
    </row>
    <row r="679" spans="2:5">
      <c r="B679" s="36"/>
      <c r="C679" s="36"/>
      <c r="E679" s="36"/>
    </row>
    <row r="680" spans="2:5">
      <c r="B680" s="36"/>
      <c r="C680" s="36"/>
      <c r="E680" s="36"/>
    </row>
    <row r="681" spans="2:5">
      <c r="B681" s="36"/>
      <c r="C681" s="36"/>
      <c r="E681" s="36"/>
    </row>
    <row r="682" spans="2:5">
      <c r="B682" s="36"/>
      <c r="C682" s="36"/>
      <c r="E682" s="36"/>
    </row>
    <row r="683" spans="2:5">
      <c r="B683" s="36"/>
      <c r="C683" s="36"/>
      <c r="E683" s="36"/>
    </row>
    <row r="684" spans="2:5">
      <c r="B684" s="36"/>
      <c r="C684" s="36"/>
      <c r="E684" s="36"/>
    </row>
    <row r="685" spans="2:5">
      <c r="B685" s="36"/>
      <c r="C685" s="36"/>
      <c r="E685" s="36"/>
    </row>
    <row r="686" spans="2:5">
      <c r="B686" s="36"/>
      <c r="C686" s="36"/>
      <c r="E686" s="36"/>
    </row>
    <row r="687" spans="2:5">
      <c r="B687" s="36"/>
      <c r="C687" s="36"/>
      <c r="E687" s="36"/>
    </row>
    <row r="688" spans="2:5">
      <c r="B688" s="36"/>
      <c r="C688" s="36"/>
      <c r="E688" s="36"/>
    </row>
    <row r="689" spans="2:5">
      <c r="B689" s="36"/>
      <c r="C689" s="36"/>
      <c r="E689" s="36"/>
    </row>
    <row r="690" spans="2:5">
      <c r="B690" s="36"/>
      <c r="C690" s="36"/>
      <c r="E690" s="36"/>
    </row>
    <row r="691" spans="2:5">
      <c r="B691" s="36"/>
      <c r="C691" s="36"/>
      <c r="E691" s="36"/>
    </row>
    <row r="692" spans="2:5">
      <c r="B692" s="36"/>
      <c r="C692" s="36"/>
      <c r="E692" s="36"/>
    </row>
    <row r="693" spans="2:5">
      <c r="B693" s="36"/>
      <c r="C693" s="36"/>
      <c r="E693" s="36"/>
    </row>
    <row r="694" spans="2:5">
      <c r="B694" s="36"/>
      <c r="C694" s="36"/>
      <c r="E694" s="36"/>
    </row>
    <row r="695" spans="2:5">
      <c r="B695" s="36"/>
      <c r="C695" s="36"/>
      <c r="E695" s="36"/>
    </row>
    <row r="696" spans="2:5">
      <c r="B696" s="36"/>
      <c r="C696" s="36"/>
      <c r="E696" s="36"/>
    </row>
    <row r="697" spans="2:5">
      <c r="B697" s="36"/>
      <c r="C697" s="36"/>
      <c r="E697" s="36"/>
    </row>
    <row r="698" spans="2:5">
      <c r="B698" s="36"/>
      <c r="C698" s="36"/>
      <c r="E698" s="36"/>
    </row>
    <row r="699" spans="2:5">
      <c r="B699" s="36"/>
      <c r="C699" s="36"/>
      <c r="E699" s="36"/>
    </row>
    <row r="700" spans="2:5">
      <c r="B700" s="36"/>
      <c r="C700" s="36"/>
      <c r="E700" s="36"/>
    </row>
    <row r="701" spans="2:5">
      <c r="B701" s="36"/>
      <c r="C701" s="36"/>
      <c r="E701" s="36"/>
    </row>
    <row r="702" spans="2:5">
      <c r="B702" s="36"/>
      <c r="C702" s="36"/>
      <c r="E702" s="36"/>
    </row>
    <row r="703" spans="2:5">
      <c r="B703" s="36"/>
      <c r="C703" s="36"/>
      <c r="E703" s="36"/>
    </row>
    <row r="704" spans="2:5">
      <c r="B704" s="36"/>
      <c r="C704" s="36"/>
      <c r="E704" s="36"/>
    </row>
    <row r="705" spans="2:5">
      <c r="B705" s="36"/>
      <c r="C705" s="36"/>
      <c r="E705" s="36"/>
    </row>
    <row r="706" spans="2:5">
      <c r="B706" s="36"/>
      <c r="C706" s="36"/>
      <c r="E706" s="36"/>
    </row>
    <row r="707" spans="2:5">
      <c r="B707" s="36"/>
      <c r="C707" s="36"/>
      <c r="E707" s="36"/>
    </row>
  </sheetData>
  <mergeCells count="5">
    <mergeCell ref="F9:G9"/>
    <mergeCell ref="A5:G5"/>
    <mergeCell ref="B9:E9"/>
    <mergeCell ref="A9:A10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2017-11-29T02:39:19Z</cp:lastPrinted>
  <dcterms:created xsi:type="dcterms:W3CDTF">2004-12-14T02:28:06Z</dcterms:created>
  <dcterms:modified xsi:type="dcterms:W3CDTF">2018-01-15T00:23:48Z</dcterms:modified>
</cp:coreProperties>
</file>