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6450" tabRatio="599"/>
  </bookViews>
  <sheets>
    <sheet name="район 01.01.19 " sheetId="28" r:id="rId1"/>
  </sheets>
  <calcPr calcId="125725" fullPrecision="0"/>
</workbook>
</file>

<file path=xl/calcChain.xml><?xml version="1.0" encoding="utf-8"?>
<calcChain xmlns="http://schemas.openxmlformats.org/spreadsheetml/2006/main">
  <c r="D142" i="28"/>
  <c r="C142"/>
  <c r="E10"/>
  <c r="E11"/>
  <c r="E12"/>
  <c r="E13"/>
  <c r="E16"/>
  <c r="E17"/>
  <c r="E18"/>
  <c r="E19"/>
  <c r="E22"/>
  <c r="E23"/>
  <c r="E25"/>
  <c r="E27"/>
  <c r="E30"/>
  <c r="E31"/>
  <c r="E34"/>
  <c r="E38"/>
  <c r="E41"/>
  <c r="E42"/>
  <c r="E45"/>
  <c r="E48"/>
  <c r="E49"/>
  <c r="E51"/>
  <c r="E52"/>
  <c r="E55"/>
  <c r="E56"/>
  <c r="E59"/>
  <c r="E61"/>
  <c r="E62"/>
  <c r="E66"/>
  <c r="E69"/>
  <c r="E70"/>
  <c r="E73"/>
  <c r="E74"/>
  <c r="E75"/>
  <c r="E76"/>
  <c r="E78"/>
  <c r="E79"/>
  <c r="E80"/>
  <c r="E81"/>
  <c r="E82"/>
  <c r="E85"/>
  <c r="E86"/>
  <c r="E88"/>
  <c r="E89"/>
  <c r="E90"/>
  <c r="E92"/>
  <c r="E94"/>
  <c r="E98"/>
  <c r="E99"/>
  <c r="E102"/>
  <c r="E103"/>
  <c r="E104"/>
  <c r="E105"/>
  <c r="E106"/>
  <c r="E108"/>
  <c r="E109"/>
  <c r="E110"/>
  <c r="E111"/>
  <c r="E112"/>
  <c r="E113"/>
  <c r="E114"/>
  <c r="E115"/>
  <c r="E116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6"/>
  <c r="E138"/>
  <c r="E139"/>
  <c r="E140"/>
  <c r="E141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7"/>
  <c r="E168"/>
  <c r="E169"/>
  <c r="E170"/>
  <c r="E173"/>
  <c r="E174"/>
  <c r="E176"/>
  <c r="E177"/>
  <c r="E178"/>
  <c r="E179"/>
  <c r="E180"/>
  <c r="E181"/>
  <c r="E182"/>
  <c r="E183"/>
  <c r="E184"/>
  <c r="E185"/>
  <c r="E186"/>
  <c r="E189"/>
  <c r="D97"/>
  <c r="D165"/>
  <c r="C165"/>
  <c r="E165" s="1"/>
  <c r="D117" l="1"/>
  <c r="D100" s="1"/>
  <c r="C117"/>
  <c r="D93"/>
  <c r="C93"/>
  <c r="E93" s="1"/>
  <c r="D188"/>
  <c r="D187" s="1"/>
  <c r="C188"/>
  <c r="C175"/>
  <c r="C107"/>
  <c r="E107" s="1"/>
  <c r="C97"/>
  <c r="E97" s="1"/>
  <c r="D60"/>
  <c r="C60"/>
  <c r="E60" s="1"/>
  <c r="D50"/>
  <c r="D47" s="1"/>
  <c r="D46" s="1"/>
  <c r="C50"/>
  <c r="C77"/>
  <c r="D77"/>
  <c r="C68"/>
  <c r="D68"/>
  <c r="D175"/>
  <c r="D171" s="1"/>
  <c r="D172"/>
  <c r="E172" s="1"/>
  <c r="D137"/>
  <c r="E137" s="1"/>
  <c r="D101"/>
  <c r="E101" s="1"/>
  <c r="D91"/>
  <c r="D87"/>
  <c r="D84"/>
  <c r="D83"/>
  <c r="D72"/>
  <c r="D67"/>
  <c r="D65"/>
  <c r="D64" s="1"/>
  <c r="D58"/>
  <c r="D57" s="1"/>
  <c r="D54"/>
  <c r="D53" s="1"/>
  <c r="D44"/>
  <c r="D43" s="1"/>
  <c r="D40"/>
  <c r="D39" s="1"/>
  <c r="D37"/>
  <c r="D33"/>
  <c r="D32" s="1"/>
  <c r="D29"/>
  <c r="D28" s="1"/>
  <c r="D26"/>
  <c r="D24"/>
  <c r="D21"/>
  <c r="D15"/>
  <c r="D14" s="1"/>
  <c r="D9"/>
  <c r="D8" s="1"/>
  <c r="C9"/>
  <c r="C15"/>
  <c r="C21"/>
  <c r="E21" s="1"/>
  <c r="C24"/>
  <c r="E24" s="1"/>
  <c r="C26"/>
  <c r="E26" s="1"/>
  <c r="C29"/>
  <c r="C33"/>
  <c r="C37"/>
  <c r="E37" s="1"/>
  <c r="C40"/>
  <c r="C44"/>
  <c r="C54"/>
  <c r="C58"/>
  <c r="C65"/>
  <c r="C67"/>
  <c r="E67" s="1"/>
  <c r="C72"/>
  <c r="E72" s="1"/>
  <c r="C84"/>
  <c r="C87"/>
  <c r="E87" s="1"/>
  <c r="C91"/>
  <c r="E91" s="1"/>
  <c r="E117" l="1"/>
  <c r="C64"/>
  <c r="E64" s="1"/>
  <c r="E65"/>
  <c r="C53"/>
  <c r="E53" s="1"/>
  <c r="E54"/>
  <c r="C39"/>
  <c r="E39" s="1"/>
  <c r="E40"/>
  <c r="C32"/>
  <c r="E32" s="1"/>
  <c r="E33"/>
  <c r="C8"/>
  <c r="E8" s="1"/>
  <c r="E9"/>
  <c r="C47"/>
  <c r="E47" s="1"/>
  <c r="E50"/>
  <c r="C187"/>
  <c r="E187" s="1"/>
  <c r="E188"/>
  <c r="D71"/>
  <c r="C83"/>
  <c r="E83" s="1"/>
  <c r="E84"/>
  <c r="C57"/>
  <c r="E57" s="1"/>
  <c r="E58"/>
  <c r="C43"/>
  <c r="E43" s="1"/>
  <c r="E44"/>
  <c r="C28"/>
  <c r="E28" s="1"/>
  <c r="E29"/>
  <c r="C14"/>
  <c r="E14" s="1"/>
  <c r="E15"/>
  <c r="C171"/>
  <c r="E171" s="1"/>
  <c r="E175"/>
  <c r="E68"/>
  <c r="E77"/>
  <c r="E142"/>
  <c r="C135"/>
  <c r="C100"/>
  <c r="E100" s="1"/>
  <c r="D63"/>
  <c r="D20"/>
  <c r="D7" s="1"/>
  <c r="D135"/>
  <c r="D36"/>
  <c r="D35" s="1"/>
  <c r="C46"/>
  <c r="E46" s="1"/>
  <c r="C71"/>
  <c r="E71" s="1"/>
  <c r="C20"/>
  <c r="C63"/>
  <c r="E63" s="1"/>
  <c r="C36"/>
  <c r="E36" l="1"/>
  <c r="E20"/>
  <c r="E135"/>
  <c r="C96"/>
  <c r="D96"/>
  <c r="D95" s="1"/>
  <c r="D6"/>
  <c r="C7"/>
  <c r="E7" s="1"/>
  <c r="C35"/>
  <c r="E35" s="1"/>
  <c r="C95" l="1"/>
  <c r="E95" s="1"/>
  <c r="E96"/>
  <c r="D5"/>
  <c r="C6"/>
  <c r="C5" l="1"/>
  <c r="E5" s="1"/>
  <c r="E6"/>
</calcChain>
</file>

<file path=xl/sharedStrings.xml><?xml version="1.0" encoding="utf-8"?>
<sst xmlns="http://schemas.openxmlformats.org/spreadsheetml/2006/main" count="298" uniqueCount="285">
  <si>
    <t>субвенции бюджетам муниципальных районов на администрирование государственных полномочий по воспитанию и обучению детей-инвалидов в муниципальных дошкольных образовательных учреждениях, а также по предоставлению компенсации затрат родителей (законных пред</t>
  </si>
  <si>
    <t>субвенции бюджетам муниципальных районов на осуществление  государственных полномочий на воспитание и обучение детей-инвалидов в муниципальных дошкольных образовательных учреждениях, в соответствии с Законом Забайкальского края от 29 марта 2010 года № 346</t>
  </si>
  <si>
    <t>субвенции бюджетам муниципальных районов на назначение и выплату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 продолжающим обучени</t>
  </si>
  <si>
    <t>Доходы бюджета - Всего</t>
  </si>
  <si>
    <t>1  00  00000  00  0000  000</t>
  </si>
  <si>
    <t xml:space="preserve"> НАЛОГОВЫЕ И НЕНАЛОГОВЫЕ ДОХОДЫ</t>
  </si>
  <si>
    <t>1  01  00000  00  0000  000</t>
  </si>
  <si>
    <t>1  01  02000  01  0000  110</t>
  </si>
  <si>
    <t>1  01  02010  01  0000  110</t>
  </si>
  <si>
    <t>1  01  02020  01  0000  110</t>
  </si>
  <si>
    <t>1  01  02040  01  0000  110</t>
  </si>
  <si>
    <t>1  05  00000  00  0000  000</t>
  </si>
  <si>
    <t>1  05  02000  02  0000  110</t>
  </si>
  <si>
    <t>Единый налог на вмененный доход для отдельных видов деятельности</t>
  </si>
  <si>
    <t>1  05  02010  02  0000  110</t>
  </si>
  <si>
    <t>1  05  03000  01  0000  110</t>
  </si>
  <si>
    <t>1  05  03010  01  0000  110</t>
  </si>
  <si>
    <t>1  07  00000  00  0000  000</t>
  </si>
  <si>
    <t>НАЛОГИ, СБОРЫ И РЕГУЛЯРНЫЕ ПЛАТЕЖИ ЗА ПОЛЬЗОВАНИЕ ПРИРОДНЫМИ РЕСУРСАМИ</t>
  </si>
  <si>
    <t>1  07  01000  01  0000  110</t>
  </si>
  <si>
    <t>Налог на добычу полезных ископаемых</t>
  </si>
  <si>
    <t>1  07  01020  01  0000  110</t>
  </si>
  <si>
    <t>Налог на добычу общераспространенных полезных ископаемых</t>
  </si>
  <si>
    <t>1  07  01030  01  0000  110</t>
  </si>
  <si>
    <t>Плата за сбросы загрязняющих веществ в водные объекты</t>
  </si>
  <si>
    <t>1  03  02230  01  0000  110</t>
  </si>
  <si>
    <t>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</si>
  <si>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1  03  02240  01  0000  110</t>
  </si>
  <si>
    <t>1  03  02250  01  0000  110</t>
  </si>
  <si>
    <t>1  03  02260  01  0000  110</t>
  </si>
  <si>
    <t>2  07 05030 05 0000 180</t>
  </si>
  <si>
    <t>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</si>
  <si>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</si>
  <si>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Иные межбюджетные трансферты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</si>
  <si>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</si>
  <si>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</si>
  <si>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2  02  04000  00  0000  151</t>
  </si>
  <si>
    <t>Средства резервного фонда Правительства Забайкальского края</t>
  </si>
  <si>
    <t>на выплату денежного вознаграждения за выполнение функций классного руководителя пед. Работникам МОУ Забайкальского края</t>
  </si>
  <si>
    <t>202 04025 05 0000 151</t>
  </si>
  <si>
    <t>1  03  00000  00  0000  000</t>
  </si>
  <si>
    <t>1  03  02000  01  0000  110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</si>
  <si>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</si>
  <si>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</si>
  <si>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</si>
  <si>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1  05  04000  02  0000  110</t>
  </si>
  <si>
    <t>Налог на добычу прочих полезных ископаемых (за исключением полезных ископаемых в виде природных алмазов)</t>
  </si>
  <si>
    <t>1  08  00000  00  0000  000</t>
  </si>
  <si>
    <t>1  08  03000  01  0000  110</t>
  </si>
  <si>
    <t>Государственная пошлина по делам, рассматриваемым в судах общей юрисдикции, мировыми судьями</t>
  </si>
  <si>
    <t>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</si>
  <si>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</si>
  <si>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доходы</t>
  </si>
  <si>
    <t>неналоговые доходы</t>
  </si>
  <si>
    <t>1  11  00000  00  0000  000</t>
  </si>
  <si>
    <t>1  11  05000  00  0000  120</t>
  </si>
  <si>
    <t>1  11  05010  00  0000  120</t>
  </si>
  <si>
    <t>1  11  09000  00  0000  120</t>
  </si>
  <si>
    <t>1  11  09040  00  0000  120</t>
  </si>
  <si>
    <t>1  11  09045  05  0000  120</t>
  </si>
  <si>
    <t>1  12  00000  00  0000  000</t>
  </si>
  <si>
    <t>ПЛАТЕЖИ ПРИ ПОЛЬЗОВАНИИ ПРИРОДНЫМИ РЕСУРСАМИ</t>
  </si>
  <si>
    <t>1  12  01000  01  0000  120</t>
  </si>
  <si>
    <t>Плата за негативное воздействие на окружающую среду</t>
  </si>
  <si>
    <t>1  14  00000  00  0000  000</t>
  </si>
  <si>
    <t>1  14  02000  00  0000  000</t>
  </si>
  <si>
    <t>1  14  02050  05  0000  410</t>
  </si>
  <si>
    <t>1  14  02053  05  0000  410</t>
  </si>
  <si>
    <t>1  14  06000  00  0000  430</t>
  </si>
  <si>
    <t>1  14  06010  00  0000  430</t>
  </si>
  <si>
    <t xml:space="preserve">на реализацию меропритятий по модернизации объектов коммунальной инфраструктуры  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</si>
  <si>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</si>
  <si>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1  16  00000  00  0000  000</t>
  </si>
  <si>
    <t>ШТРАФЫ, САНКЦИИ, ВОЗМЕЩЕНИЕ УЩЕРБА</t>
  </si>
  <si>
    <t>1  16  03000  00  0000  140</t>
  </si>
  <si>
    <t>Денежные взыскания (штрафы) за нарушение законодательства о налогах и сборах</t>
  </si>
  <si>
    <t>1  16  03010  01  0000  140</t>
  </si>
  <si>
    <t>1  16  03030  01  0000  140</t>
  </si>
  <si>
    <t>1  16  25000  00  0000  140</t>
  </si>
  <si>
    <t>1  16  25060  01  0000  140</t>
  </si>
  <si>
    <t>Денежные взыскания (штрафы) за нарушение земельного законодательства</t>
  </si>
  <si>
    <t>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</si>
  <si>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</si>
  <si>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1  16  90000  00  0000  140</t>
  </si>
  <si>
    <t>Прочие поступления от денежных взысканий (штрафов) и иных сумм в возмещение ущерба</t>
  </si>
  <si>
    <t>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</si>
  <si>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</si>
  <si>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2  00  00000  00  0000  000</t>
  </si>
  <si>
    <t>БЕЗВОЗМЕЗДНЫЕ ПОСТУПЛЕНИЯ</t>
  </si>
  <si>
    <t>2  02  00000  00  0000  000</t>
  </si>
  <si>
    <t>Прочие субсидии бюджетам муниципальных районов</t>
  </si>
  <si>
    <t>2  02  03021  05  0000  151</t>
  </si>
  <si>
    <t>средства бюджета субъекта</t>
  </si>
  <si>
    <t>1  01  02030  01  0000  110</t>
  </si>
  <si>
    <t>1  12  01010  01  0000  120</t>
  </si>
  <si>
    <t>Плата за выбросы загрязняющих веществ в атмосферный воздух стационарными объектами</t>
  </si>
  <si>
    <t>1  11  03000  00  0000  120</t>
  </si>
  <si>
    <t>Проценты, полученные от предоставления бюджетных кредитов внутри страны</t>
  </si>
  <si>
    <t>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</si>
  <si>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</si>
  <si>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1  12  01030  01  0000  120</t>
  </si>
  <si>
    <t>1  12  01040  01  0000  120</t>
  </si>
  <si>
    <t>Плата за размещение отходов производства и потребления</t>
  </si>
  <si>
    <t>1  13  00000  00  0000  000</t>
  </si>
  <si>
    <t>ДОХОДЫ ОТ ОКАЗАНИЯ ПЛАТНЫХ УСЛУГ (РАБОТ) И КОМПЕНСАЦИИ ЗАТРАТ ГОСУДАРСТВА</t>
  </si>
  <si>
    <t>1  13  01995  05  0000  130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</si>
  <si>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</si>
  <si>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муниципальных районов администрируемые Комитетом образования(внебюджет)</t>
  </si>
  <si>
    <t>1  05  04020  02  0000  110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</si>
  <si>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</si>
  <si>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налогообложения, зачисляемый в бюджеты муниципальных районов</t>
  </si>
  <si>
    <t>1  16  25030  01  0000  140</t>
  </si>
  <si>
    <t>1  16  25050  01  0000  140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</si>
  <si>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</si>
  <si>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1 16 33050 05 0000 140</t>
  </si>
  <si>
    <t>Денежные взыскания (штрафы) за нарушение законодательства в области охраны окружающей среды</t>
  </si>
  <si>
    <t>1  16  43000  01  0000  140</t>
  </si>
  <si>
    <t>1  16  06000  01  0000  140</t>
  </si>
  <si>
    <t>на улучшение жидищных условий граждан, проживающих в сельской местности, в том числе молодых семей и молодых специалистов</t>
  </si>
  <si>
    <t>1  16 30000 01 0000 140</t>
  </si>
  <si>
    <t>Денежные взыскания штрафы за правонарушения в обрасти дорожного движения</t>
  </si>
  <si>
    <t>Прочие денежные взыскания (штрафы) за  правонарушения в области дорожного движения</t>
  </si>
  <si>
    <t>субсидии бюджетам муниципальных районов и городских округов на обеспечение мер по повышению заработной платы отдельным категориям работников муниципальных учреждений культуры в целях реализации Указов Президента РФ на 2014 год</t>
  </si>
  <si>
    <t>на осуществление государственного полномочия по выплате ежемесячного денежного вознаграждения за классное рукододство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</si>
  <si>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</si>
  <si>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1  16  25010  01  0000  140</t>
  </si>
  <si>
    <t>ГОСУДАРСТВЕННАЯ ПОШЛИНА</t>
  </si>
  <si>
    <t>Код бюджетной классификации Российской Федерации</t>
  </si>
  <si>
    <t>Наименование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</si>
  <si>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</si>
  <si>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</si>
  <si>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</si>
  <si>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</si>
  <si>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</si>
  <si>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в том числе: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</si>
  <si>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</si>
  <si>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</si>
  <si>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8  50  00000  00  0000  000</t>
  </si>
  <si>
    <t>на обеспечение мероприятий по капитальному ремонту жилых помещений отдельных категорий граждан, установленных Федеральным законом "О ветеранах"</t>
  </si>
  <si>
    <t>1  13  02000  00  0000  130</t>
  </si>
  <si>
    <t>1  13  02990  00  0000  130</t>
  </si>
  <si>
    <t>1  13  02995  05  0000  130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</si>
  <si>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</si>
  <si>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</si>
  <si>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</si>
  <si>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субсидии бюджетам муниципальных районов на реализацию Закона Забайкальского края от 11 июля 2013 года №858-ЗЗК "Об отдельных вопросах в сфере образования" в части увеличения тарифной ставки (должностного оклада) на 25 процентов в поселках городского типа </t>
  </si>
  <si>
    <t>субвенции бюджетам муниципальных районов на осуществление  государственных полномочий  в сфере  государственного управления   охраной труда в  соответствии с Законом Забайкальского края  от 29 декабря 2008 года №100-ЗЗК  "О наделении органов местного само</t>
  </si>
  <si>
    <t>1  11  05013  13  0000  120</t>
  </si>
  <si>
    <t>1  14  06013  13  0000  430</t>
  </si>
  <si>
    <t>на стимулирование разделительных процессов населенных пунктов</t>
  </si>
  <si>
    <t>2 02 20000  00  0000 151</t>
  </si>
  <si>
    <t>2  02  29999  05  0000  151</t>
  </si>
  <si>
    <t>2  02  30000  00  0000  151</t>
  </si>
  <si>
    <t>2  02  35118  05  0000  151</t>
  </si>
  <si>
    <t>2  02  30024  05  0000  151</t>
  </si>
  <si>
    <t>субвенции бюджетам муниципальных районов на осуществление государственного полномочия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водушного и железнодорожного) в соответствии с Законом Забайкальского края от 6 мая 2013 года № 816-ЗЗК</t>
  </si>
  <si>
    <t xml:space="preserve">администрирование государственного полномочия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водушного и железнодорожного) в соответствии с Законом Забайкальского края от 6 мая 2013 года № 816-ЗЗК </t>
  </si>
  <si>
    <t xml:space="preserve">субвенции бюджетам муниципальных районов на осуществление  государственных полномочий  в сфере   труда в  соответствии с Законом Забайкальского края  от 29 декабря 2008 года №100-ЗЗК  "О наделении органов местного самоуправления муниципальных районов и городских округов отдельными государственными полномоиями в сфере труда" </t>
  </si>
  <si>
    <t>субвенции бюджетам муниципальных районов, отдельных поселений на осуществление государственного полномочия по созданию административных комиссий, рассматривающих дела об административных правонарушеных, предусмотренных законами Забайкальского края, в соответствии с Законом Забайкальского края от 4 июня 2009 года №191-ЗЗК "Об организации деятельности административных комиссий и о наделении органов местного самоуправления муниципальных районов,городских округов, отдельных поселений государственным полномочием по созданию административных комиссий в Забайкальском крае"</t>
  </si>
  <si>
    <t>субвенции  бюджетам муниципальных районов  на осуществление  государственного полномочия по созданию комиссий по делам несовершеннолетних и защите их прав и организации деятельности таких комиссий в  в соответствии с Законом Забайкальского края  от 18 декабря 2009 г № 302-ЗЗК "О наделении органов местного самоуправления муниципальных районов и городских округов Забайкальского края государственным полномочием по созданию комиссий по делам несовершеннолетних и защите из прав и организации деятельности таких комиссий"</t>
  </si>
  <si>
    <t>субвенции бюджетам муниципальных районов 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обеспечене дополнительного образования детей в муниципальных общеобразовательных организациях в соответствии с Законом Забайкальского края от 11 июля 2013 № 858-ЗЗК "Об отдельных вопросах в сфере образования"</t>
  </si>
  <si>
    <t>субвенции бюджетам муниципальных районов на  администрирование государственного полномочия по организации и осуществлению деятельности по опеке и попечительству над 
несовершеннолетними в соответствии с Законом Забайкальского края от 13 ноября 2009 года №272-ЗЗК</t>
  </si>
  <si>
    <t xml:space="preserve">субвенции бюджетам муниципальных районов на осуществление государственного полномочия по обеспечению бесплатным питанием детей из малоимущих семей, обучающихся в  муниципальных общеобразовательных учреждениях  Забайкальского края в соответствии с Законом  Забайкальского края от 25 декабря 2008 года № 88-ЗЗК </t>
  </si>
  <si>
    <t>2 02 40014 00 0000 151</t>
  </si>
  <si>
    <t>2 02 40014 05 0000 151</t>
  </si>
  <si>
    <t>2  02  30027  05  0000  151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</si>
  <si>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 родителю</t>
  </si>
  <si>
    <t>Постановление Правительства Заб кр "О распределении субсидий, выделяемых в 2017 году из бюджета Забайкальского края бюджетам муниципальных районов и городских округов Заб кр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программ" № 135 от 14.04.2017  (дошкольное образование)</t>
  </si>
  <si>
    <t>2 02 25519 05 0000 151</t>
  </si>
  <si>
    <t>Субсидия бюджетам муниципальных районов на поддержку отрасли культуры</t>
  </si>
  <si>
    <t>2  02  49999  05  0000  151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</si>
  <si>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</si>
  <si>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</si>
  <si>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Распределение единых субвенций на администрирование отдельных государственных полномочий 
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с Законом Забайкальского края 
от 20 декабря 2011 года № 608-ЗЗК "О межбюджетных отношениях в Забайкальском крае" (в сфере госуправления)
</t>
  </si>
  <si>
    <t>субвенции бюджетам муниципальных районов на предоставление компенсации части платы, взимаемой с родителей или законных представителей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26 сентября 2008 года № 56-ЗЗК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</si>
  <si>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</si>
  <si>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</si>
  <si>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</si>
  <si>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</si>
  <si>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</si>
  <si>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</si>
  <si>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</si>
  <si>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</si>
  <si>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</si>
  <si>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1  11  05013  05  0000  120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</si>
  <si>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</si>
  <si>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</si>
  <si>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</si>
  <si>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</si>
  <si>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</si>
  <si>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</si>
  <si>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</si>
  <si>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</si>
  <si>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1  14  06013  05  0000  430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</si>
  <si>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</si>
  <si>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</si>
  <si>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</si>
  <si>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</si>
  <si>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1  16  08010  01  0000  140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</si>
  <si>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</si>
  <si>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</si>
  <si>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1  16 30010 01 0000 140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</si>
  <si>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
</t>
  </si>
  <si>
    <t>1  16 30014 01 0000 140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</si>
  <si>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</si>
  <si>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>1  16 30030 01 0000 140</t>
  </si>
  <si>
    <t>1  16 33000 00 0000 140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</si>
  <si>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</si>
  <si>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</si>
  <si>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</si>
  <si>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Дотации бюджетам бюджетной системы Российской Федерации
</t>
  </si>
  <si>
    <t xml:space="preserve">Дотации бюджетам муниципальных районов на выравнивание бюджетной обеспеченности
</t>
  </si>
  <si>
    <t>2  02  02008  05  0000  151</t>
  </si>
  <si>
    <t>Субсидии бюджетам  муниципальных районов  на обеспечение жильем молодых семей</t>
  </si>
  <si>
    <t>из бюджета г/п Карымское</t>
  </si>
  <si>
    <t>субсидии для реализации мероприятия по плоскосным сооружениям</t>
  </si>
  <si>
    <t xml:space="preserve">Субвенции бюджетам бюджетной системы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</si>
  <si>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</si>
  <si>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ежемесячное денежное вознаграждение за классное руководство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</si>
  <si>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</si>
  <si>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>субвенции бюджетам муниципальных районов на предоставление дотаций бюджетам поселений на выравнивание бюджетной обеспеченности в соответствии с Законом Забайкальского края от 20 декабря 2011 года № 608-ЗЗК</t>
  </si>
  <si>
    <t xml:space="preserve">Распределение субвенций бюджетам муниципальных районов 
на осуществление государственных полномочий по расчету и предоставлению дотаций бюджетам поселений за счет средств бюджета края, 
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
от 20 декабря 2011 года № 608-ЗЗК "О межбюджетных отношениях 
в Забайкальском крае"
</t>
  </si>
  <si>
    <t xml:space="preserve">2 02 35120 05 0000 151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</si>
  <si>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</si>
  <si>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</si>
  <si>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202 04 025 00 0000 151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</si>
  <si>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</si>
  <si>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</si>
  <si>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2  02  04999  05  0000  151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</si>
  <si>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</si>
  <si>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</si>
  <si>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2  19  00000  00  0000  000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</si>
  <si>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</si>
  <si>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2  19  05000  05  0000  151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</si>
  <si>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</si>
  <si>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</si>
  <si>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</si>
  <si>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субсидии из бюджета Забайкальского края бюджетам муниципальных районов на модернизацию объектов теплоэнергетики и капитальный ремонт объектов коммунальной инфрастуктуры, находящихся в муниципальной собственности, в рамках подпрограммы "Модернизация объектов коммунальной инфрастуктуры" государственной программы Заб.края "Развитие ЖКХ Заб.края"</t>
  </si>
  <si>
    <t>2  02  25097  05  0000  151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</si>
  <si>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</si>
  <si>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2  02  25555  05  0000  151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</si>
  <si>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</si>
  <si>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г/п Карымское</t>
  </si>
  <si>
    <t>г/п Дарасунское</t>
  </si>
  <si>
    <t>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</si>
  <si>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</si>
  <si>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из бюджета Забайкальского края бюджетам муниципальных районов на на реализацию мероприятий по подготовке документов территориального планирования</t>
  </si>
  <si>
    <t>1 13 02990 00 0000 130</t>
  </si>
  <si>
    <t>1 13 02995 05 0000 130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</si>
  <si>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</si>
  <si>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</si>
  <si>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</si>
  <si>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</si>
  <si>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</si>
  <si>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</si>
  <si>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</si>
  <si>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</si>
  <si>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субсидии на частичную компенсацию дополнительных расходов на повышение оплаты труда работников бюджетной сферы, финансируемых за счет средств муниципального района (городского округа) Забайкальского края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</si>
  <si>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</si>
  <si>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</si>
  <si>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Субсидии, выделяемых в 2018 году из бюджета Забайкальского края бюджетам муниципальных районов и городских округов Забайкальского края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(городского округа) Забайкальского края</t>
  </si>
  <si>
    <t>1  12  01041 01 0000 120</t>
  </si>
  <si>
    <t>Плата за размещение отходов производства</t>
  </si>
  <si>
    <t>1  12  01042 01 0000 120</t>
  </si>
  <si>
    <t>Плата за размещение твердых коммунальных отходов</t>
  </si>
  <si>
    <t xml:space="preserve">Субсидии из средств дорожного фонда ЗК бюджетам муниципальных районов </t>
  </si>
  <si>
    <t>субсидии из средств дорожного фонда Заб.края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(влючая разработку проектной документации и проведение необходимых экспертиз)</t>
  </si>
  <si>
    <t>субсидии на погашение просроченной кредиторской задолженности по отдельным расходным обязательствам муниципальных образований</t>
  </si>
  <si>
    <t xml:space="preserve">Распределение единых субвенций на администрирование отдельных государственных полномочий 
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с Законом Забайкальского края от 20 декабря 2011 года № 608-ЗЗК "О межбюджетных отношениях в Забайкальском крае" (в сфере образования)
</t>
  </si>
  <si>
    <t>Уточненный план</t>
  </si>
  <si>
    <t>Исполнено</t>
  </si>
  <si>
    <t>Отклонение от плана</t>
  </si>
  <si>
    <t xml:space="preserve"> 1 16 41000 01 0000 140</t>
  </si>
  <si>
    <t xml:space="preserve"> Денежные взыскания (штрафы) за нарушение законодательства Российской Федерации об электроэнергетике</t>
  </si>
  <si>
    <t xml:space="preserve">  ПРОЧИЕ НЕНАЛОГОВЫЕ ДОХОДЫ</t>
  </si>
  <si>
    <t xml:space="preserve"> 1 17 01050 05 0000 180</t>
  </si>
  <si>
    <t>1 17 00000 00 0000 000</t>
  </si>
  <si>
    <t>Невыясненные поступления, зачисляемые в бюджеты муниципальных районов</t>
  </si>
  <si>
    <t>2 02 10000 00  0000 151</t>
  </si>
  <si>
    <t>2 02  15001 05 0000  151</t>
  </si>
  <si>
    <t>субсидии на мероприятия по организации отдыха и оздоровления детей в каникулярное время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</si>
  <si>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</si>
  <si>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</si>
  <si>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</si>
  <si>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Доходы бюджета муниципального района "Карымский район" по кодам бюджетной классификации Российской Федерации по основным источникам поступлений за 2018 год 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</si>
</sst>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1"/>
      <name val="Arial Cyr"/>
      <charset val="204"/>
    </font>
    <font>
      <i/>
      <sz val="11"/>
      <color indexed="8"/>
      <name val="Arial"/>
      <family val="2"/>
      <charset val="204"/>
    </font>
    <font>
      <b/>
      <u/>
      <sz val="12"/>
      <name val="Arial Cyr"/>
      <charset val="204"/>
    </font>
    <font>
      <u/>
      <sz val="12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i/>
      <sz val="12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 Cyr"/>
    </font>
    <font>
      <sz val="12"/>
      <color rgb="FF000000"/>
      <name val="Arial Cyr"/>
    </font>
    <font>
      <b/>
      <sz val="12"/>
      <color rgb="FF00000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9" fontId="28" fillId="0" borderId="3">
      <alignment horizontal="center" vertical="center" wrapText="1"/>
    </xf>
    <xf numFmtId="0" fontId="1" fillId="0" borderId="0"/>
    <xf numFmtId="0" fontId="29" fillId="0" borderId="4">
      <alignment horizontal="left" wrapText="1" indent="2"/>
    </xf>
    <xf numFmtId="49" fontId="29" fillId="0" borderId="5">
      <alignment horizontal="center"/>
    </xf>
  </cellStyleXfs>
  <cellXfs count="104">
    <xf numFmtId="0" fontId="0" fillId="0" borderId="0" xfId="0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16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Fill="1" applyAlignment="1"/>
    <xf numFmtId="0" fontId="0" fillId="0" borderId="0" xfId="0" applyFill="1"/>
    <xf numFmtId="0" fontId="5" fillId="0" borderId="0" xfId="0" applyFont="1" applyFill="1" applyAlignment="1"/>
    <xf numFmtId="0" fontId="18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19" fillId="0" borderId="1" xfId="2" applyFont="1" applyFill="1" applyBorder="1" applyAlignment="1">
      <alignment wrapText="1"/>
    </xf>
    <xf numFmtId="0" fontId="14" fillId="0" borderId="0" xfId="0" applyFont="1" applyFill="1"/>
    <xf numFmtId="0" fontId="13" fillId="0" borderId="0" xfId="0" applyFont="1" applyFill="1" applyAlignment="1"/>
    <xf numFmtId="0" fontId="15" fillId="0" borderId="0" xfId="0" applyFont="1" applyFill="1" applyAlignment="1">
      <alignment wrapText="1"/>
    </xf>
    <xf numFmtId="0" fontId="19" fillId="0" borderId="1" xfId="0" applyFont="1" applyBorder="1" applyAlignment="1">
      <alignment horizontal="right" wrapText="1"/>
    </xf>
    <xf numFmtId="4" fontId="7" fillId="0" borderId="0" xfId="0" applyNumberFormat="1" applyFont="1" applyFill="1" applyAlignment="1"/>
    <xf numFmtId="0" fontId="9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1" fillId="0" borderId="0" xfId="0" applyFont="1" applyAlignment="1">
      <alignment wrapText="1" shrinkToFit="1"/>
    </xf>
    <xf numFmtId="0" fontId="2" fillId="6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 shrinkToFit="1"/>
    </xf>
    <xf numFmtId="0" fontId="4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4" fillId="0" borderId="0" xfId="0" quotePrefix="1" applyFont="1" applyFill="1" applyAlignment="1">
      <alignment horizontal="center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2" fillId="0" borderId="1" xfId="0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27" fillId="0" borderId="0" xfId="0" applyFont="1" applyAlignment="1">
      <alignment wrapText="1"/>
    </xf>
    <xf numFmtId="0" fontId="27" fillId="0" borderId="1" xfId="0" applyFont="1" applyBorder="1" applyAlignment="1">
      <alignment wrapText="1"/>
    </xf>
    <xf numFmtId="0" fontId="23" fillId="0" borderId="0" xfId="0" quotePrefix="1" applyFont="1" applyFill="1" applyAlignment="1">
      <alignment horizontal="center" wrapText="1"/>
    </xf>
    <xf numFmtId="0" fontId="30" fillId="0" borderId="4" xfId="3" applyNumberFormat="1" applyFont="1" applyAlignment="1" applyProtection="1">
      <alignment wrapText="1"/>
    </xf>
    <xf numFmtId="0" fontId="31" fillId="8" borderId="4" xfId="3" applyNumberFormat="1" applyFont="1" applyFill="1" applyAlignment="1" applyProtection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19" fillId="0" borderId="1" xfId="2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left" wrapText="1"/>
    </xf>
    <xf numFmtId="0" fontId="27" fillId="0" borderId="1" xfId="0" applyNumberFormat="1" applyFont="1" applyFill="1" applyBorder="1" applyAlignment="1" applyProtection="1">
      <alignment horizontal="left" wrapText="1"/>
      <protection locked="0"/>
    </xf>
    <xf numFmtId="0" fontId="19" fillId="0" borderId="1" xfId="0" applyFont="1" applyBorder="1" applyAlignment="1">
      <alignment wrapText="1"/>
    </xf>
    <xf numFmtId="0" fontId="8" fillId="8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1" fillId="0" borderId="5" xfId="4" applyFont="1" applyAlignment="1" applyProtection="1">
      <alignment horizontal="center" vertical="center"/>
    </xf>
    <xf numFmtId="49" fontId="31" fillId="8" borderId="5" xfId="4" applyFont="1" applyFill="1" applyAlignment="1" applyProtection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2" fillId="0" borderId="0" xfId="0" quotePrefix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3" borderId="1" xfId="0" applyNumberFormat="1" applyFont="1" applyFill="1" applyBorder="1" applyAlignment="1">
      <alignment horizontal="center" vertical="center"/>
    </xf>
    <xf numFmtId="4" fontId="33" fillId="4" borderId="1" xfId="0" applyNumberFormat="1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8" borderId="1" xfId="0" applyNumberFormat="1" applyFont="1" applyFill="1" applyBorder="1" applyAlignment="1">
      <alignment horizontal="center" vertical="center"/>
    </xf>
    <xf numFmtId="4" fontId="33" fillId="7" borderId="1" xfId="0" applyNumberFormat="1" applyFont="1" applyFill="1" applyBorder="1" applyAlignment="1">
      <alignment horizontal="center" vertical="center"/>
    </xf>
    <xf numFmtId="164" fontId="33" fillId="5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wrapText="1"/>
    </xf>
    <xf numFmtId="4" fontId="33" fillId="10" borderId="1" xfId="0" applyNumberFormat="1" applyFont="1" applyFill="1" applyBorder="1" applyAlignment="1">
      <alignment horizontal="center" vertical="center"/>
    </xf>
    <xf numFmtId="4" fontId="33" fillId="11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</cellXfs>
  <cellStyles count="5">
    <cellStyle name="xl23" xfId="1"/>
    <cellStyle name="xl32" xfId="3"/>
    <cellStyle name="xl45" xfId="4"/>
    <cellStyle name="Обычный" xfId="0" builtinId="0"/>
    <cellStyle name="Обычный_район" xfId="2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189"/>
  <sheetViews>
    <sheetView tabSelected="1" zoomScale="66" zoomScaleNormal="66" workbookViewId="0">
      <pane xSplit="2" ySplit="4" topLeftCell="C168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8"/>
  <cols>
    <col min="1" max="1" width="36.140625" style="40" customWidth="1"/>
    <col min="2" max="2" width="69.85546875" style="10" customWidth="1"/>
    <col min="3" max="5" width="21.140625" style="88" customWidth="1"/>
    <col min="6" max="6" width="15.7109375" style="14" customWidth="1"/>
    <col min="7" max="16384" width="9.140625" style="14"/>
  </cols>
  <sheetData>
    <row r="1" spans="1:8" s="19" customFormat="1" ht="75.75" customHeight="1">
      <c r="A1" s="51" t="s">
        <v>284</v>
      </c>
      <c r="B1" s="51"/>
      <c r="C1" s="51"/>
      <c r="D1" s="87"/>
      <c r="E1" s="87"/>
      <c r="F1" s="33"/>
      <c r="G1" s="33"/>
      <c r="H1" s="33"/>
    </row>
    <row r="2" spans="1:8" ht="28.5" customHeight="1">
      <c r="A2" s="64"/>
      <c r="B2" s="32"/>
    </row>
    <row r="3" spans="1:8" s="40" customFormat="1" ht="50.25" customHeight="1">
      <c r="A3" s="6" t="s">
        <v>127</v>
      </c>
      <c r="B3" s="54" t="s">
        <v>128</v>
      </c>
      <c r="C3" s="97" t="s">
        <v>269</v>
      </c>
      <c r="D3" s="97" t="s">
        <v>270</v>
      </c>
      <c r="E3" s="97" t="s">
        <v>271</v>
      </c>
    </row>
    <row r="4" spans="1:8" s="13" customFormat="1" ht="20.25" customHeight="1">
      <c r="A4" s="7">
        <v>1</v>
      </c>
      <c r="B4" s="8">
        <v>3</v>
      </c>
      <c r="C4" s="89"/>
      <c r="D4" s="89"/>
      <c r="E4" s="89"/>
    </row>
    <row r="5" spans="1:8" s="103" customFormat="1" ht="26.25" customHeight="1">
      <c r="A5" s="45" t="s">
        <v>137</v>
      </c>
      <c r="B5" s="102" t="s">
        <v>3</v>
      </c>
      <c r="C5" s="101">
        <f>C6+C95</f>
        <v>756238.5</v>
      </c>
      <c r="D5" s="101">
        <f>D6+D95</f>
        <v>754374.1</v>
      </c>
      <c r="E5" s="101">
        <f>C5-D5</f>
        <v>1864.4</v>
      </c>
    </row>
    <row r="6" spans="1:8" s="13" customFormat="1" ht="20.25" customHeight="1">
      <c r="A6" s="65" t="s">
        <v>4</v>
      </c>
      <c r="B6" s="34" t="s">
        <v>5</v>
      </c>
      <c r="C6" s="91">
        <f>C35+C7</f>
        <v>198094.6</v>
      </c>
      <c r="D6" s="99">
        <f>D35+D7</f>
        <v>196488.9</v>
      </c>
      <c r="E6" s="99">
        <f t="shared" ref="E6:E69" si="0">C6-D6</f>
        <v>1605.7</v>
      </c>
    </row>
    <row r="7" spans="1:8" s="20" customFormat="1" ht="20.25" customHeight="1">
      <c r="A7" s="66"/>
      <c r="B7" s="35" t="s">
        <v>52</v>
      </c>
      <c r="C7" s="92">
        <f t="shared" ref="C7:D7" si="1">C8+C14+C20+C28+C32</f>
        <v>189173.6</v>
      </c>
      <c r="D7" s="100">
        <f t="shared" si="1"/>
        <v>187667.5</v>
      </c>
      <c r="E7" s="100">
        <f t="shared" si="0"/>
        <v>1506.1</v>
      </c>
    </row>
    <row r="8" spans="1:8" s="13" customFormat="1" ht="20.25" customHeight="1">
      <c r="A8" s="67" t="s">
        <v>6</v>
      </c>
      <c r="B8" s="31" t="s">
        <v>129</v>
      </c>
      <c r="C8" s="93">
        <f t="shared" ref="C8:D8" si="2">C9</f>
        <v>142906</v>
      </c>
      <c r="D8" s="95">
        <f t="shared" si="2"/>
        <v>141072.9</v>
      </c>
      <c r="E8" s="95">
        <f t="shared" si="0"/>
        <v>1833.1</v>
      </c>
    </row>
    <row r="9" spans="1:8" s="13" customFormat="1" ht="20.25" customHeight="1">
      <c r="A9" s="45" t="s">
        <v>7</v>
      </c>
      <c r="B9" s="3" t="s">
        <v>130</v>
      </c>
      <c r="C9" s="90">
        <f t="shared" ref="C9:D9" si="3">C10+C11+C12+C13</f>
        <v>142906</v>
      </c>
      <c r="D9" s="90">
        <f t="shared" si="3"/>
        <v>141072.9</v>
      </c>
      <c r="E9" s="90">
        <f t="shared" si="0"/>
        <v>1833.1</v>
      </c>
    </row>
    <row r="10" spans="1:8" s="13" customFormat="1" ht="86.25" customHeight="1">
      <c r="A10" s="45" t="s">
        <v>8</v>
      </c>
      <c r="B10" s="4" t="s">
        <v>176</v>
      </c>
      <c r="C10" s="90">
        <v>142667</v>
      </c>
      <c r="D10" s="90">
        <v>140835.6</v>
      </c>
      <c r="E10" s="90">
        <f t="shared" si="0"/>
        <v>1831.4</v>
      </c>
    </row>
    <row r="11" spans="1:8" s="13" customFormat="1" ht="138.75" customHeight="1">
      <c r="A11" s="45" t="s">
        <v>9</v>
      </c>
      <c r="B11" s="4" t="s">
        <v>177</v>
      </c>
      <c r="C11" s="90">
        <v>145</v>
      </c>
      <c r="D11" s="90">
        <v>142.4</v>
      </c>
      <c r="E11" s="90">
        <f t="shared" si="0"/>
        <v>2.6</v>
      </c>
    </row>
    <row r="12" spans="1:8" s="13" customFormat="1" ht="56.25" customHeight="1">
      <c r="A12" s="45" t="s">
        <v>93</v>
      </c>
      <c r="B12" s="4" t="s">
        <v>178</v>
      </c>
      <c r="C12" s="90">
        <v>85</v>
      </c>
      <c r="D12" s="90">
        <v>86.3</v>
      </c>
      <c r="E12" s="90">
        <f t="shared" si="0"/>
        <v>-1.3</v>
      </c>
    </row>
    <row r="13" spans="1:8" s="13" customFormat="1" ht="120.75" customHeight="1">
      <c r="A13" s="45" t="s">
        <v>10</v>
      </c>
      <c r="B13" s="9" t="s">
        <v>179</v>
      </c>
      <c r="C13" s="90">
        <v>9</v>
      </c>
      <c r="D13" s="90">
        <v>8.6</v>
      </c>
      <c r="E13" s="90">
        <f t="shared" si="0"/>
        <v>0.4</v>
      </c>
    </row>
    <row r="14" spans="1:8" s="13" customFormat="1" ht="46.5" customHeight="1">
      <c r="A14" s="68" t="s">
        <v>40</v>
      </c>
      <c r="B14" s="36" t="s">
        <v>42</v>
      </c>
      <c r="C14" s="93">
        <f t="shared" ref="C14:D14" si="4">C15</f>
        <v>9737.6</v>
      </c>
      <c r="D14" s="95">
        <f t="shared" si="4"/>
        <v>10459.9</v>
      </c>
      <c r="E14" s="95">
        <f t="shared" si="0"/>
        <v>-722.3</v>
      </c>
    </row>
    <row r="15" spans="1:8" s="13" customFormat="1" ht="53.25" customHeight="1">
      <c r="A15" s="30" t="s">
        <v>41</v>
      </c>
      <c r="B15" s="11" t="s">
        <v>43</v>
      </c>
      <c r="C15" s="90">
        <f>C16+C17+C18+C19</f>
        <v>9737.6</v>
      </c>
      <c r="D15" s="90">
        <f t="shared" ref="D15" si="5">D16+D17+D18+D19</f>
        <v>10459.9</v>
      </c>
      <c r="E15" s="90">
        <f t="shared" si="0"/>
        <v>-722.3</v>
      </c>
    </row>
    <row r="16" spans="1:8" s="13" customFormat="1" ht="95.25" customHeight="1">
      <c r="A16" s="30" t="s">
        <v>25</v>
      </c>
      <c r="B16" s="1" t="s">
        <v>180</v>
      </c>
      <c r="C16" s="90">
        <v>3683.7</v>
      </c>
      <c r="D16" s="90">
        <v>4660.5</v>
      </c>
      <c r="E16" s="90">
        <f t="shared" si="0"/>
        <v>-976.8</v>
      </c>
    </row>
    <row r="17" spans="1:5" s="13" customFormat="1" ht="104.25" customHeight="1">
      <c r="A17" s="30" t="s">
        <v>27</v>
      </c>
      <c r="B17" s="1" t="s">
        <v>181</v>
      </c>
      <c r="C17" s="94">
        <v>26.5</v>
      </c>
      <c r="D17" s="94">
        <v>44.9</v>
      </c>
      <c r="E17" s="90">
        <f t="shared" si="0"/>
        <v>-18.399999999999999</v>
      </c>
    </row>
    <row r="18" spans="1:5" s="13" customFormat="1" ht="105" customHeight="1">
      <c r="A18" s="30" t="s">
        <v>28</v>
      </c>
      <c r="B18" s="1" t="s">
        <v>34</v>
      </c>
      <c r="C18" s="90">
        <v>6739</v>
      </c>
      <c r="D18" s="90">
        <v>6798.7</v>
      </c>
      <c r="E18" s="90">
        <f t="shared" si="0"/>
        <v>-59.7</v>
      </c>
    </row>
    <row r="19" spans="1:5" s="13" customFormat="1" ht="94.5" customHeight="1">
      <c r="A19" s="30" t="s">
        <v>29</v>
      </c>
      <c r="B19" s="1" t="s">
        <v>35</v>
      </c>
      <c r="C19" s="90">
        <v>-711.6</v>
      </c>
      <c r="D19" s="90">
        <v>-1044.2</v>
      </c>
      <c r="E19" s="90">
        <f t="shared" si="0"/>
        <v>332.6</v>
      </c>
    </row>
    <row r="20" spans="1:5" s="13" customFormat="1" ht="25.5" customHeight="1">
      <c r="A20" s="67" t="s">
        <v>11</v>
      </c>
      <c r="B20" s="31" t="s">
        <v>131</v>
      </c>
      <c r="C20" s="93">
        <f t="shared" ref="C20:D20" si="6">C21+C24+C26</f>
        <v>10380</v>
      </c>
      <c r="D20" s="95">
        <f t="shared" si="6"/>
        <v>10056.299999999999</v>
      </c>
      <c r="E20" s="95">
        <f t="shared" si="0"/>
        <v>323.7</v>
      </c>
    </row>
    <row r="21" spans="1:5" s="13" customFormat="1" ht="45" customHeight="1">
      <c r="A21" s="45" t="s">
        <v>12</v>
      </c>
      <c r="B21" s="3" t="s">
        <v>13</v>
      </c>
      <c r="C21" s="90">
        <f>C22+C23</f>
        <v>10000</v>
      </c>
      <c r="D21" s="90">
        <f t="shared" ref="D21" si="7">D22+D23</f>
        <v>9677.6</v>
      </c>
      <c r="E21" s="90">
        <f t="shared" si="0"/>
        <v>322.39999999999998</v>
      </c>
    </row>
    <row r="22" spans="1:5" s="13" customFormat="1" ht="33" customHeight="1">
      <c r="A22" s="45" t="s">
        <v>14</v>
      </c>
      <c r="B22" s="4" t="s">
        <v>13</v>
      </c>
      <c r="C22" s="90">
        <v>10000</v>
      </c>
      <c r="D22" s="90">
        <v>9673</v>
      </c>
      <c r="E22" s="90">
        <f t="shared" si="0"/>
        <v>327</v>
      </c>
    </row>
    <row r="23" spans="1:5" s="13" customFormat="1" ht="54" customHeight="1">
      <c r="A23" s="45" t="s">
        <v>31</v>
      </c>
      <c r="B23" s="4" t="s">
        <v>32</v>
      </c>
      <c r="C23" s="90">
        <v>0</v>
      </c>
      <c r="D23" s="90">
        <v>4.5999999999999996</v>
      </c>
      <c r="E23" s="90">
        <f t="shared" si="0"/>
        <v>-4.5999999999999996</v>
      </c>
    </row>
    <row r="24" spans="1:5" s="13" customFormat="1" ht="35.25" customHeight="1">
      <c r="A24" s="45" t="s">
        <v>15</v>
      </c>
      <c r="B24" s="3" t="s">
        <v>132</v>
      </c>
      <c r="C24" s="90">
        <f>C25</f>
        <v>54.2</v>
      </c>
      <c r="D24" s="90">
        <f t="shared" ref="D24" si="8">D25</f>
        <v>52.9</v>
      </c>
      <c r="E24" s="90">
        <f t="shared" si="0"/>
        <v>1.3</v>
      </c>
    </row>
    <row r="25" spans="1:5" s="13" customFormat="1" ht="30" customHeight="1">
      <c r="A25" s="45" t="s">
        <v>16</v>
      </c>
      <c r="B25" s="4" t="s">
        <v>132</v>
      </c>
      <c r="C25" s="90">
        <v>54.2</v>
      </c>
      <c r="D25" s="90">
        <v>52.9</v>
      </c>
      <c r="E25" s="90">
        <f t="shared" si="0"/>
        <v>1.3</v>
      </c>
    </row>
    <row r="26" spans="1:5" s="13" customFormat="1" ht="30" customHeight="1">
      <c r="A26" s="69" t="s">
        <v>45</v>
      </c>
      <c r="B26" s="21" t="s">
        <v>44</v>
      </c>
      <c r="C26" s="90">
        <f>C27</f>
        <v>325.8</v>
      </c>
      <c r="D26" s="90">
        <f t="shared" ref="D26" si="9">D27</f>
        <v>325.8</v>
      </c>
      <c r="E26" s="90">
        <f t="shared" si="0"/>
        <v>0</v>
      </c>
    </row>
    <row r="27" spans="1:5" s="13" customFormat="1" ht="45.75" customHeight="1">
      <c r="A27" s="45" t="s">
        <v>108</v>
      </c>
      <c r="B27" s="4" t="s">
        <v>110</v>
      </c>
      <c r="C27" s="90">
        <v>325.8</v>
      </c>
      <c r="D27" s="90">
        <v>325.8</v>
      </c>
      <c r="E27" s="90">
        <f t="shared" si="0"/>
        <v>0</v>
      </c>
    </row>
    <row r="28" spans="1:5" s="13" customFormat="1" ht="37.5" customHeight="1">
      <c r="A28" s="67" t="s">
        <v>17</v>
      </c>
      <c r="B28" s="31" t="s">
        <v>18</v>
      </c>
      <c r="C28" s="93">
        <f t="shared" ref="C28:D28" si="10">C29</f>
        <v>21850</v>
      </c>
      <c r="D28" s="95">
        <f t="shared" si="10"/>
        <v>21815.8</v>
      </c>
      <c r="E28" s="95">
        <f t="shared" si="0"/>
        <v>34.200000000000003</v>
      </c>
    </row>
    <row r="29" spans="1:5" s="13" customFormat="1" ht="24.75" customHeight="1">
      <c r="A29" s="45" t="s">
        <v>19</v>
      </c>
      <c r="B29" s="3" t="s">
        <v>20</v>
      </c>
      <c r="C29" s="90">
        <f>C30+C31</f>
        <v>21850</v>
      </c>
      <c r="D29" s="90">
        <f t="shared" ref="D29" si="11">D30+D31</f>
        <v>21815.8</v>
      </c>
      <c r="E29" s="90">
        <f t="shared" si="0"/>
        <v>34.200000000000003</v>
      </c>
    </row>
    <row r="30" spans="1:5" s="13" customFormat="1" ht="41.25" customHeight="1">
      <c r="A30" s="45" t="s">
        <v>21</v>
      </c>
      <c r="B30" s="4" t="s">
        <v>22</v>
      </c>
      <c r="C30" s="90">
        <v>3200</v>
      </c>
      <c r="D30" s="90">
        <v>3174.6</v>
      </c>
      <c r="E30" s="90">
        <f t="shared" si="0"/>
        <v>25.4</v>
      </c>
    </row>
    <row r="31" spans="1:5" s="13" customFormat="1" ht="54" customHeight="1">
      <c r="A31" s="45" t="s">
        <v>23</v>
      </c>
      <c r="B31" s="4" t="s">
        <v>46</v>
      </c>
      <c r="C31" s="90">
        <v>18650</v>
      </c>
      <c r="D31" s="90">
        <v>18641.2</v>
      </c>
      <c r="E31" s="90">
        <f t="shared" si="0"/>
        <v>8.8000000000000007</v>
      </c>
    </row>
    <row r="32" spans="1:5" s="13" customFormat="1" ht="33.75" customHeight="1">
      <c r="A32" s="67" t="s">
        <v>47</v>
      </c>
      <c r="B32" s="31" t="s">
        <v>126</v>
      </c>
      <c r="C32" s="93">
        <f>C33</f>
        <v>4300</v>
      </c>
      <c r="D32" s="95">
        <f>D33</f>
        <v>4262.6000000000004</v>
      </c>
      <c r="E32" s="95">
        <f t="shared" si="0"/>
        <v>37.4</v>
      </c>
    </row>
    <row r="33" spans="1:5" s="13" customFormat="1" ht="36.75" customHeight="1">
      <c r="A33" s="45" t="s">
        <v>48</v>
      </c>
      <c r="B33" s="4" t="s">
        <v>49</v>
      </c>
      <c r="C33" s="90">
        <f>C34</f>
        <v>4300</v>
      </c>
      <c r="D33" s="90">
        <f t="shared" ref="D33" si="12">D34</f>
        <v>4262.6000000000004</v>
      </c>
      <c r="E33" s="90">
        <f t="shared" si="0"/>
        <v>37.4</v>
      </c>
    </row>
    <row r="34" spans="1:5" s="13" customFormat="1" ht="48.75" customHeight="1">
      <c r="A34" s="45" t="s">
        <v>50</v>
      </c>
      <c r="B34" s="4" t="s">
        <v>51</v>
      </c>
      <c r="C34" s="90">
        <v>4300</v>
      </c>
      <c r="D34" s="90">
        <v>4262.6000000000004</v>
      </c>
      <c r="E34" s="90">
        <f t="shared" si="0"/>
        <v>37.4</v>
      </c>
    </row>
    <row r="35" spans="1:5" s="20" customFormat="1" ht="24.75" customHeight="1">
      <c r="A35" s="66"/>
      <c r="B35" s="35" t="s">
        <v>53</v>
      </c>
      <c r="C35" s="92">
        <f>C36+C46+C53+C63+C71</f>
        <v>8921</v>
      </c>
      <c r="D35" s="100">
        <f>D36+D46+D53+D63+D71+D93</f>
        <v>8821.4</v>
      </c>
      <c r="E35" s="100">
        <f t="shared" si="0"/>
        <v>99.6</v>
      </c>
    </row>
    <row r="36" spans="1:5" s="13" customFormat="1" ht="56.25" customHeight="1">
      <c r="A36" s="67" t="s">
        <v>54</v>
      </c>
      <c r="B36" s="31" t="s">
        <v>133</v>
      </c>
      <c r="C36" s="93">
        <f t="shared" ref="C36:D36" si="13">C37+C39+C43</f>
        <v>3500</v>
      </c>
      <c r="D36" s="95">
        <f t="shared" si="13"/>
        <v>3490.8</v>
      </c>
      <c r="E36" s="95">
        <f t="shared" si="0"/>
        <v>9.1999999999999993</v>
      </c>
    </row>
    <row r="37" spans="1:5" s="13" customFormat="1" ht="56.25" hidden="1" customHeight="1">
      <c r="A37" s="45" t="s">
        <v>96</v>
      </c>
      <c r="B37" s="3" t="s">
        <v>97</v>
      </c>
      <c r="C37" s="90">
        <f>C38</f>
        <v>0</v>
      </c>
      <c r="D37" s="90">
        <f t="shared" ref="D37" si="14">D38</f>
        <v>0</v>
      </c>
      <c r="E37" s="90">
        <f t="shared" si="0"/>
        <v>0</v>
      </c>
    </row>
    <row r="38" spans="1:5" s="13" customFormat="1" ht="56.25" hidden="1" customHeight="1">
      <c r="A38" s="45" t="s">
        <v>98</v>
      </c>
      <c r="B38" s="1" t="s">
        <v>99</v>
      </c>
      <c r="C38" s="90">
        <v>0</v>
      </c>
      <c r="D38" s="90">
        <v>0</v>
      </c>
      <c r="E38" s="90">
        <f t="shared" si="0"/>
        <v>0</v>
      </c>
    </row>
    <row r="39" spans="1:5" s="13" customFormat="1" ht="123.75" customHeight="1">
      <c r="A39" s="45" t="s">
        <v>55</v>
      </c>
      <c r="B39" s="3" t="s">
        <v>182</v>
      </c>
      <c r="C39" s="90">
        <f t="shared" ref="C39:D39" si="15">C40</f>
        <v>1830</v>
      </c>
      <c r="D39" s="90">
        <f t="shared" si="15"/>
        <v>1824.8</v>
      </c>
      <c r="E39" s="90">
        <f t="shared" si="0"/>
        <v>5.2</v>
      </c>
    </row>
    <row r="40" spans="1:5" s="13" customFormat="1" ht="94.5" customHeight="1">
      <c r="A40" s="45" t="s">
        <v>56</v>
      </c>
      <c r="B40" s="4" t="s">
        <v>183</v>
      </c>
      <c r="C40" s="90">
        <f t="shared" ref="C40:D40" si="16">C41+C42</f>
        <v>1830</v>
      </c>
      <c r="D40" s="90">
        <f t="shared" si="16"/>
        <v>1824.8</v>
      </c>
      <c r="E40" s="90">
        <f t="shared" si="0"/>
        <v>5.2</v>
      </c>
    </row>
    <row r="41" spans="1:5" s="13" customFormat="1" ht="94.5" customHeight="1">
      <c r="A41" s="45" t="s">
        <v>184</v>
      </c>
      <c r="B41" s="37" t="s">
        <v>171</v>
      </c>
      <c r="C41" s="90">
        <v>1500</v>
      </c>
      <c r="D41" s="90">
        <v>1494.2</v>
      </c>
      <c r="E41" s="90">
        <f t="shared" si="0"/>
        <v>5.8</v>
      </c>
    </row>
    <row r="42" spans="1:5" s="13" customFormat="1" ht="99.75" customHeight="1">
      <c r="A42" s="45" t="s">
        <v>147</v>
      </c>
      <c r="B42" s="4" t="s">
        <v>185</v>
      </c>
      <c r="C42" s="90">
        <v>330</v>
      </c>
      <c r="D42" s="90">
        <v>330.6</v>
      </c>
      <c r="E42" s="90">
        <f t="shared" si="0"/>
        <v>-0.6</v>
      </c>
    </row>
    <row r="43" spans="1:5" s="13" customFormat="1" ht="135.75" customHeight="1">
      <c r="A43" s="45" t="s">
        <v>57</v>
      </c>
      <c r="B43" s="3" t="s">
        <v>186</v>
      </c>
      <c r="C43" s="90">
        <f t="shared" ref="C43:D44" si="17">C44</f>
        <v>1670</v>
      </c>
      <c r="D43" s="90">
        <f t="shared" si="17"/>
        <v>1666</v>
      </c>
      <c r="E43" s="90">
        <f t="shared" si="0"/>
        <v>4</v>
      </c>
    </row>
    <row r="44" spans="1:5" s="13" customFormat="1" ht="116.25" customHeight="1">
      <c r="A44" s="45" t="s">
        <v>58</v>
      </c>
      <c r="B44" s="4" t="s">
        <v>187</v>
      </c>
      <c r="C44" s="90">
        <f t="shared" si="17"/>
        <v>1670</v>
      </c>
      <c r="D44" s="90">
        <f t="shared" si="17"/>
        <v>1666</v>
      </c>
      <c r="E44" s="90">
        <f t="shared" si="0"/>
        <v>4</v>
      </c>
    </row>
    <row r="45" spans="1:5" s="13" customFormat="1" ht="91.5" customHeight="1">
      <c r="A45" s="45" t="s">
        <v>59</v>
      </c>
      <c r="B45" s="4" t="s">
        <v>124</v>
      </c>
      <c r="C45" s="90">
        <v>1670</v>
      </c>
      <c r="D45" s="90">
        <v>1666</v>
      </c>
      <c r="E45" s="90">
        <f t="shared" si="0"/>
        <v>4</v>
      </c>
    </row>
    <row r="46" spans="1:5" s="41" customFormat="1" ht="33" customHeight="1">
      <c r="A46" s="67" t="s">
        <v>60</v>
      </c>
      <c r="B46" s="31" t="s">
        <v>61</v>
      </c>
      <c r="C46" s="93">
        <f t="shared" ref="C46:D46" si="18">C47</f>
        <v>1200</v>
      </c>
      <c r="D46" s="95">
        <f t="shared" si="18"/>
        <v>1178.7</v>
      </c>
      <c r="E46" s="95">
        <f t="shared" si="0"/>
        <v>21.3</v>
      </c>
    </row>
    <row r="47" spans="1:5" s="15" customFormat="1" ht="24" customHeight="1">
      <c r="A47" s="45" t="s">
        <v>62</v>
      </c>
      <c r="B47" s="3" t="s">
        <v>63</v>
      </c>
      <c r="C47" s="90">
        <f>C48+C49+C50</f>
        <v>1200</v>
      </c>
      <c r="D47" s="90">
        <f>D48+D49+D50</f>
        <v>1178.7</v>
      </c>
      <c r="E47" s="90">
        <f t="shared" si="0"/>
        <v>21.3</v>
      </c>
    </row>
    <row r="48" spans="1:5" s="15" customFormat="1" ht="36" customHeight="1">
      <c r="A48" s="45" t="s">
        <v>94</v>
      </c>
      <c r="B48" s="1" t="s">
        <v>95</v>
      </c>
      <c r="C48" s="90">
        <v>114</v>
      </c>
      <c r="D48" s="90">
        <v>109.9</v>
      </c>
      <c r="E48" s="90">
        <f t="shared" si="0"/>
        <v>4.0999999999999996</v>
      </c>
    </row>
    <row r="49" spans="1:5" s="15" customFormat="1" ht="24" customHeight="1">
      <c r="A49" s="45" t="s">
        <v>100</v>
      </c>
      <c r="B49" s="1" t="s">
        <v>24</v>
      </c>
      <c r="C49" s="90">
        <v>178</v>
      </c>
      <c r="D49" s="90">
        <v>172.1</v>
      </c>
      <c r="E49" s="90">
        <f t="shared" si="0"/>
        <v>5.9</v>
      </c>
    </row>
    <row r="50" spans="1:5" s="15" customFormat="1" ht="24" customHeight="1">
      <c r="A50" s="45" t="s">
        <v>101</v>
      </c>
      <c r="B50" s="1" t="s">
        <v>102</v>
      </c>
      <c r="C50" s="90">
        <f>C51+C52</f>
        <v>908</v>
      </c>
      <c r="D50" s="90">
        <f>D51+D52</f>
        <v>896.7</v>
      </c>
      <c r="E50" s="90">
        <f t="shared" si="0"/>
        <v>11.3</v>
      </c>
    </row>
    <row r="51" spans="1:5" s="15" customFormat="1" ht="24" customHeight="1">
      <c r="A51" s="70" t="s">
        <v>261</v>
      </c>
      <c r="B51" s="1" t="s">
        <v>262</v>
      </c>
      <c r="C51" s="90">
        <v>855</v>
      </c>
      <c r="D51" s="90">
        <v>844</v>
      </c>
      <c r="E51" s="90">
        <f t="shared" si="0"/>
        <v>11</v>
      </c>
    </row>
    <row r="52" spans="1:5" s="15" customFormat="1" ht="24" customHeight="1">
      <c r="A52" s="45" t="s">
        <v>263</v>
      </c>
      <c r="B52" s="1" t="s">
        <v>264</v>
      </c>
      <c r="C52" s="90">
        <v>53</v>
      </c>
      <c r="D52" s="90">
        <v>52.7</v>
      </c>
      <c r="E52" s="90">
        <f t="shared" si="0"/>
        <v>0.3</v>
      </c>
    </row>
    <row r="53" spans="1:5" s="13" customFormat="1" ht="42.75" customHeight="1">
      <c r="A53" s="67" t="s">
        <v>103</v>
      </c>
      <c r="B53" s="31" t="s">
        <v>104</v>
      </c>
      <c r="C53" s="93">
        <f>C54+C60</f>
        <v>11</v>
      </c>
      <c r="D53" s="95">
        <f>D54+D60</f>
        <v>11.2</v>
      </c>
      <c r="E53" s="95">
        <f t="shared" si="0"/>
        <v>-0.2</v>
      </c>
    </row>
    <row r="54" spans="1:5" s="13" customFormat="1" ht="42.75" customHeight="1">
      <c r="A54" s="45" t="s">
        <v>105</v>
      </c>
      <c r="B54" s="1" t="s">
        <v>106</v>
      </c>
      <c r="C54" s="90">
        <f>C56</f>
        <v>0</v>
      </c>
      <c r="D54" s="90">
        <f t="shared" ref="D54" si="19">D56</f>
        <v>0</v>
      </c>
      <c r="E54" s="90">
        <f t="shared" si="0"/>
        <v>0</v>
      </c>
    </row>
    <row r="55" spans="1:5" s="13" customFormat="1" ht="18.75" hidden="1" customHeight="1">
      <c r="A55" s="45"/>
      <c r="B55" s="1" t="s">
        <v>134</v>
      </c>
      <c r="C55" s="90"/>
      <c r="D55" s="90"/>
      <c r="E55" s="90">
        <f t="shared" si="0"/>
        <v>0</v>
      </c>
    </row>
    <row r="56" spans="1:5" s="13" customFormat="1" ht="42.75" hidden="1" customHeight="1">
      <c r="A56" s="45"/>
      <c r="B56" s="2" t="s">
        <v>107</v>
      </c>
      <c r="C56" s="90">
        <v>0</v>
      </c>
      <c r="D56" s="90">
        <v>0</v>
      </c>
      <c r="E56" s="90">
        <f t="shared" si="0"/>
        <v>0</v>
      </c>
    </row>
    <row r="57" spans="1:5" s="13" customFormat="1" ht="42.75" hidden="1" customHeight="1">
      <c r="A57" s="45" t="s">
        <v>139</v>
      </c>
      <c r="B57" s="16" t="s">
        <v>142</v>
      </c>
      <c r="C57" s="90">
        <f>C58</f>
        <v>0</v>
      </c>
      <c r="D57" s="90">
        <f t="shared" ref="D57:D58" si="20">D58</f>
        <v>0</v>
      </c>
      <c r="E57" s="90">
        <f t="shared" si="0"/>
        <v>0</v>
      </c>
    </row>
    <row r="58" spans="1:5" s="13" customFormat="1" ht="42.75" hidden="1" customHeight="1">
      <c r="A58" s="45" t="s">
        <v>140</v>
      </c>
      <c r="B58" s="16" t="s">
        <v>143</v>
      </c>
      <c r="C58" s="90">
        <f>C59</f>
        <v>0</v>
      </c>
      <c r="D58" s="90">
        <f t="shared" si="20"/>
        <v>0</v>
      </c>
      <c r="E58" s="90">
        <f t="shared" si="0"/>
        <v>0</v>
      </c>
    </row>
    <row r="59" spans="1:5" s="13" customFormat="1" ht="42.75" hidden="1" customHeight="1">
      <c r="A59" s="45" t="s">
        <v>141</v>
      </c>
      <c r="B59" s="16" t="s">
        <v>144</v>
      </c>
      <c r="C59" s="90">
        <v>0</v>
      </c>
      <c r="D59" s="90">
        <v>0</v>
      </c>
      <c r="E59" s="90">
        <f t="shared" si="0"/>
        <v>0</v>
      </c>
    </row>
    <row r="60" spans="1:5" s="13" customFormat="1" ht="24" customHeight="1">
      <c r="A60" s="44" t="s">
        <v>247</v>
      </c>
      <c r="B60" s="55" t="s">
        <v>143</v>
      </c>
      <c r="C60" s="90">
        <f>C62</f>
        <v>11</v>
      </c>
      <c r="D60" s="90">
        <f>D62</f>
        <v>11.2</v>
      </c>
      <c r="E60" s="90">
        <f t="shared" si="0"/>
        <v>-0.2</v>
      </c>
    </row>
    <row r="61" spans="1:5" s="13" customFormat="1" ht="14.25" customHeight="1">
      <c r="A61" s="45"/>
      <c r="B61" s="55" t="s">
        <v>134</v>
      </c>
      <c r="C61" s="90"/>
      <c r="D61" s="90"/>
      <c r="E61" s="90">
        <f t="shared" si="0"/>
        <v>0</v>
      </c>
    </row>
    <row r="62" spans="1:5" s="13" customFormat="1" ht="31.5" customHeight="1">
      <c r="A62" s="45" t="s">
        <v>248</v>
      </c>
      <c r="B62" s="56" t="s">
        <v>144</v>
      </c>
      <c r="C62" s="90">
        <v>11</v>
      </c>
      <c r="D62" s="90">
        <v>11.2</v>
      </c>
      <c r="E62" s="90">
        <f t="shared" si="0"/>
        <v>-0.2</v>
      </c>
    </row>
    <row r="63" spans="1:5" s="13" customFormat="1" ht="38.25" customHeight="1">
      <c r="A63" s="67" t="s">
        <v>64</v>
      </c>
      <c r="B63" s="31" t="s">
        <v>135</v>
      </c>
      <c r="C63" s="93">
        <f t="shared" ref="C63:D63" si="21">C64+C67</f>
        <v>1310</v>
      </c>
      <c r="D63" s="95">
        <f t="shared" si="21"/>
        <v>1307.0999999999999</v>
      </c>
      <c r="E63" s="95">
        <f t="shared" si="0"/>
        <v>2.9</v>
      </c>
    </row>
    <row r="64" spans="1:5" s="13" customFormat="1" ht="118.5" customHeight="1">
      <c r="A64" s="45" t="s">
        <v>65</v>
      </c>
      <c r="B64" s="3" t="s">
        <v>188</v>
      </c>
      <c r="C64" s="90">
        <f t="shared" ref="C64:D65" si="22">C65</f>
        <v>210</v>
      </c>
      <c r="D64" s="90">
        <f t="shared" si="22"/>
        <v>206.5</v>
      </c>
      <c r="E64" s="90">
        <f t="shared" si="0"/>
        <v>3.5</v>
      </c>
    </row>
    <row r="65" spans="1:5" s="13" customFormat="1" ht="120" customHeight="1">
      <c r="A65" s="45" t="s">
        <v>66</v>
      </c>
      <c r="B65" s="4" t="s">
        <v>189</v>
      </c>
      <c r="C65" s="90">
        <f t="shared" si="22"/>
        <v>210</v>
      </c>
      <c r="D65" s="90">
        <f t="shared" si="22"/>
        <v>206.5</v>
      </c>
      <c r="E65" s="90">
        <f t="shared" si="0"/>
        <v>3.5</v>
      </c>
    </row>
    <row r="66" spans="1:5" s="13" customFormat="1" ht="116.25" customHeight="1">
      <c r="A66" s="45" t="s">
        <v>67</v>
      </c>
      <c r="B66" s="4" t="s">
        <v>190</v>
      </c>
      <c r="C66" s="90">
        <v>210</v>
      </c>
      <c r="D66" s="90">
        <v>206.5</v>
      </c>
      <c r="E66" s="90">
        <f t="shared" si="0"/>
        <v>3.5</v>
      </c>
    </row>
    <row r="67" spans="1:5" s="13" customFormat="1" ht="60.75" customHeight="1">
      <c r="A67" s="45" t="s">
        <v>68</v>
      </c>
      <c r="B67" s="3" t="s">
        <v>191</v>
      </c>
      <c r="C67" s="90">
        <f t="shared" ref="C67:D67" si="23">C68</f>
        <v>1100</v>
      </c>
      <c r="D67" s="90">
        <f t="shared" si="23"/>
        <v>1100.5999999999999</v>
      </c>
      <c r="E67" s="90">
        <f t="shared" si="0"/>
        <v>-0.6</v>
      </c>
    </row>
    <row r="68" spans="1:5" s="13" customFormat="1" ht="54" customHeight="1">
      <c r="A68" s="45" t="s">
        <v>69</v>
      </c>
      <c r="B68" s="4" t="s">
        <v>192</v>
      </c>
      <c r="C68" s="90">
        <f t="shared" ref="C68:D68" si="24">C69+C70</f>
        <v>1100</v>
      </c>
      <c r="D68" s="90">
        <f t="shared" si="24"/>
        <v>1100.5999999999999</v>
      </c>
      <c r="E68" s="90">
        <f t="shared" si="0"/>
        <v>-0.6</v>
      </c>
    </row>
    <row r="69" spans="1:5" s="13" customFormat="1" ht="78" customHeight="1">
      <c r="A69" s="45" t="s">
        <v>193</v>
      </c>
      <c r="B69" s="4" t="s">
        <v>172</v>
      </c>
      <c r="C69" s="90">
        <v>400</v>
      </c>
      <c r="D69" s="90">
        <v>401.3</v>
      </c>
      <c r="E69" s="90">
        <f t="shared" si="0"/>
        <v>-1.3</v>
      </c>
    </row>
    <row r="70" spans="1:5" s="13" customFormat="1" ht="68.25" customHeight="1">
      <c r="A70" s="45" t="s">
        <v>148</v>
      </c>
      <c r="B70" s="4" t="s">
        <v>194</v>
      </c>
      <c r="C70" s="90">
        <v>700</v>
      </c>
      <c r="D70" s="90">
        <v>699.3</v>
      </c>
      <c r="E70" s="90">
        <f t="shared" ref="E70:E133" si="25">C70-D70</f>
        <v>0.7</v>
      </c>
    </row>
    <row r="71" spans="1:5" s="13" customFormat="1" ht="18" customHeight="1">
      <c r="A71" s="67" t="s">
        <v>72</v>
      </c>
      <c r="B71" s="31" t="s">
        <v>73</v>
      </c>
      <c r="C71" s="93">
        <f t="shared" ref="C71" si="26">C72+C75+C77+C82+C83+C87+C90+C91+C76</f>
        <v>2900</v>
      </c>
      <c r="D71" s="95">
        <f>D72+D75+D77+D82+D83+D87+D90+D91+D76+D89</f>
        <v>2846.8</v>
      </c>
      <c r="E71" s="95">
        <f t="shared" si="25"/>
        <v>53.2</v>
      </c>
    </row>
    <row r="72" spans="1:5" s="13" customFormat="1" ht="35.25" customHeight="1">
      <c r="A72" s="45" t="s">
        <v>74</v>
      </c>
      <c r="B72" s="3" t="s">
        <v>75</v>
      </c>
      <c r="C72" s="90">
        <f t="shared" ref="C72:D72" si="27">C73+C74</f>
        <v>20</v>
      </c>
      <c r="D72" s="90">
        <f t="shared" si="27"/>
        <v>21.5</v>
      </c>
      <c r="E72" s="90">
        <f t="shared" si="25"/>
        <v>-1.5</v>
      </c>
    </row>
    <row r="73" spans="1:5" s="13" customFormat="1" ht="86.25" customHeight="1">
      <c r="A73" s="45" t="s">
        <v>76</v>
      </c>
      <c r="B73" s="4" t="s">
        <v>195</v>
      </c>
      <c r="C73" s="90">
        <v>12</v>
      </c>
      <c r="D73" s="90">
        <v>12.7</v>
      </c>
      <c r="E73" s="90">
        <f t="shared" si="25"/>
        <v>-0.7</v>
      </c>
    </row>
    <row r="74" spans="1:5" s="13" customFormat="1" ht="79.5" customHeight="1">
      <c r="A74" s="45" t="s">
        <v>77</v>
      </c>
      <c r="B74" s="4" t="s">
        <v>196</v>
      </c>
      <c r="C74" s="90">
        <v>8</v>
      </c>
      <c r="D74" s="90">
        <v>8.8000000000000007</v>
      </c>
      <c r="E74" s="90">
        <f t="shared" si="25"/>
        <v>-0.8</v>
      </c>
    </row>
    <row r="75" spans="1:5" s="13" customFormat="1" ht="90.75" customHeight="1">
      <c r="A75" s="45" t="s">
        <v>117</v>
      </c>
      <c r="B75" s="4" t="s">
        <v>197</v>
      </c>
      <c r="C75" s="90">
        <v>40</v>
      </c>
      <c r="D75" s="90">
        <v>40</v>
      </c>
      <c r="E75" s="90">
        <f t="shared" si="25"/>
        <v>0</v>
      </c>
    </row>
    <row r="76" spans="1:5" s="13" customFormat="1" ht="71.25" customHeight="1">
      <c r="A76" s="45" t="s">
        <v>198</v>
      </c>
      <c r="B76" s="4" t="s">
        <v>199</v>
      </c>
      <c r="C76" s="90">
        <v>500</v>
      </c>
      <c r="D76" s="90">
        <v>499.2</v>
      </c>
      <c r="E76" s="90">
        <f t="shared" si="25"/>
        <v>0.8</v>
      </c>
    </row>
    <row r="77" spans="1:5" s="13" customFormat="1" ht="144" customHeight="1">
      <c r="A77" s="45" t="s">
        <v>78</v>
      </c>
      <c r="B77" s="3" t="s">
        <v>200</v>
      </c>
      <c r="C77" s="90">
        <f t="shared" ref="C77:D77" si="28">C79+C80+C81+C78</f>
        <v>279</v>
      </c>
      <c r="D77" s="90">
        <f t="shared" si="28"/>
        <v>279</v>
      </c>
      <c r="E77" s="90">
        <f t="shared" si="25"/>
        <v>0</v>
      </c>
    </row>
    <row r="78" spans="1:5" s="13" customFormat="1" ht="48" hidden="1" customHeight="1">
      <c r="A78" s="45" t="s">
        <v>125</v>
      </c>
      <c r="B78" s="3"/>
      <c r="C78" s="90">
        <v>0</v>
      </c>
      <c r="D78" s="90">
        <v>0</v>
      </c>
      <c r="E78" s="90">
        <f t="shared" si="25"/>
        <v>0</v>
      </c>
    </row>
    <row r="79" spans="1:5" s="13" customFormat="1" ht="54" customHeight="1">
      <c r="A79" s="45" t="s">
        <v>111</v>
      </c>
      <c r="B79" s="1" t="s">
        <v>113</v>
      </c>
      <c r="C79" s="90">
        <v>24</v>
      </c>
      <c r="D79" s="90">
        <v>24</v>
      </c>
      <c r="E79" s="90">
        <f t="shared" si="25"/>
        <v>0</v>
      </c>
    </row>
    <row r="80" spans="1:5" s="13" customFormat="1" ht="38.25" customHeight="1">
      <c r="A80" s="45" t="s">
        <v>112</v>
      </c>
      <c r="B80" s="1" t="s">
        <v>115</v>
      </c>
      <c r="C80" s="90">
        <v>200</v>
      </c>
      <c r="D80" s="90">
        <v>200</v>
      </c>
      <c r="E80" s="90">
        <f t="shared" si="25"/>
        <v>0</v>
      </c>
    </row>
    <row r="81" spans="1:5" s="13" customFormat="1" ht="41.25" customHeight="1">
      <c r="A81" s="45" t="s">
        <v>79</v>
      </c>
      <c r="B81" s="4" t="s">
        <v>80</v>
      </c>
      <c r="C81" s="90">
        <v>55</v>
      </c>
      <c r="D81" s="90">
        <v>55</v>
      </c>
      <c r="E81" s="90">
        <f t="shared" si="25"/>
        <v>0</v>
      </c>
    </row>
    <row r="82" spans="1:5" s="13" customFormat="1" ht="81" customHeight="1">
      <c r="A82" s="45" t="s">
        <v>81</v>
      </c>
      <c r="B82" s="4" t="s">
        <v>82</v>
      </c>
      <c r="C82" s="90">
        <v>102</v>
      </c>
      <c r="D82" s="90">
        <v>102.3</v>
      </c>
      <c r="E82" s="90">
        <f t="shared" si="25"/>
        <v>-0.3</v>
      </c>
    </row>
    <row r="83" spans="1:5" s="13" customFormat="1" ht="66.75" customHeight="1">
      <c r="A83" s="45" t="s">
        <v>119</v>
      </c>
      <c r="B83" s="4" t="s">
        <v>120</v>
      </c>
      <c r="C83" s="90">
        <f t="shared" ref="C83:D83" si="29">C84+C86</f>
        <v>-196</v>
      </c>
      <c r="D83" s="90">
        <f t="shared" si="29"/>
        <v>-195.5</v>
      </c>
      <c r="E83" s="90">
        <f t="shared" si="25"/>
        <v>-0.5</v>
      </c>
    </row>
    <row r="84" spans="1:5" s="13" customFormat="1" ht="66.75" hidden="1" customHeight="1">
      <c r="A84" s="71" t="s">
        <v>201</v>
      </c>
      <c r="B84" s="29" t="s">
        <v>202</v>
      </c>
      <c r="C84" s="90">
        <f>C85</f>
        <v>0</v>
      </c>
      <c r="D84" s="90">
        <f t="shared" ref="D84" si="30">D85</f>
        <v>0</v>
      </c>
      <c r="E84" s="90">
        <f t="shared" si="25"/>
        <v>0</v>
      </c>
    </row>
    <row r="85" spans="1:5" s="13" customFormat="1" ht="87.75" hidden="1" customHeight="1">
      <c r="A85" s="71" t="s">
        <v>203</v>
      </c>
      <c r="B85" s="29" t="s">
        <v>204</v>
      </c>
      <c r="C85" s="90">
        <v>0</v>
      </c>
      <c r="D85" s="90">
        <v>0</v>
      </c>
      <c r="E85" s="90">
        <f t="shared" si="25"/>
        <v>0</v>
      </c>
    </row>
    <row r="86" spans="1:5" s="13" customFormat="1" ht="66.75" customHeight="1">
      <c r="A86" s="71" t="s">
        <v>205</v>
      </c>
      <c r="B86" s="29" t="s">
        <v>121</v>
      </c>
      <c r="C86" s="90">
        <v>-196</v>
      </c>
      <c r="D86" s="90">
        <v>-195.5</v>
      </c>
      <c r="E86" s="90">
        <f t="shared" si="25"/>
        <v>-0.5</v>
      </c>
    </row>
    <row r="87" spans="1:5" s="13" customFormat="1" ht="87.75" customHeight="1">
      <c r="A87" s="71" t="s">
        <v>206</v>
      </c>
      <c r="B87" s="29" t="s">
        <v>207</v>
      </c>
      <c r="C87" s="90">
        <f t="shared" ref="C87:D87" si="31">C88</f>
        <v>43</v>
      </c>
      <c r="D87" s="90">
        <f t="shared" si="31"/>
        <v>43</v>
      </c>
      <c r="E87" s="90">
        <f t="shared" si="25"/>
        <v>0</v>
      </c>
    </row>
    <row r="88" spans="1:5" s="13" customFormat="1" ht="88.5" customHeight="1">
      <c r="A88" s="71" t="s">
        <v>114</v>
      </c>
      <c r="B88" s="29" t="s">
        <v>208</v>
      </c>
      <c r="C88" s="90">
        <v>43</v>
      </c>
      <c r="D88" s="90">
        <v>43</v>
      </c>
      <c r="E88" s="90">
        <f t="shared" si="25"/>
        <v>0</v>
      </c>
    </row>
    <row r="89" spans="1:5" s="13" customFormat="1" ht="55.5" customHeight="1">
      <c r="A89" s="72" t="s">
        <v>272</v>
      </c>
      <c r="B89" s="52" t="s">
        <v>273</v>
      </c>
      <c r="C89" s="90"/>
      <c r="D89" s="90">
        <v>2</v>
      </c>
      <c r="E89" s="90">
        <f t="shared" si="25"/>
        <v>-2</v>
      </c>
    </row>
    <row r="90" spans="1:5" s="13" customFormat="1" ht="97.5" customHeight="1">
      <c r="A90" s="45" t="s">
        <v>116</v>
      </c>
      <c r="B90" s="4" t="s">
        <v>209</v>
      </c>
      <c r="C90" s="90">
        <v>570</v>
      </c>
      <c r="D90" s="90">
        <v>568.5</v>
      </c>
      <c r="E90" s="90">
        <f t="shared" si="25"/>
        <v>1.5</v>
      </c>
    </row>
    <row r="91" spans="1:5" s="13" customFormat="1" ht="41.25" customHeight="1">
      <c r="A91" s="45" t="s">
        <v>83</v>
      </c>
      <c r="B91" s="4" t="s">
        <v>84</v>
      </c>
      <c r="C91" s="90">
        <f t="shared" ref="C91:D91" si="32">C92</f>
        <v>1542</v>
      </c>
      <c r="D91" s="90">
        <f t="shared" si="32"/>
        <v>1486.8</v>
      </c>
      <c r="E91" s="90">
        <f t="shared" si="25"/>
        <v>55.2</v>
      </c>
    </row>
    <row r="92" spans="1:5" s="13" customFormat="1" ht="60" customHeight="1">
      <c r="A92" s="45" t="s">
        <v>85</v>
      </c>
      <c r="B92" s="4" t="s">
        <v>86</v>
      </c>
      <c r="C92" s="90">
        <v>1542</v>
      </c>
      <c r="D92" s="90">
        <v>1486.8</v>
      </c>
      <c r="E92" s="90">
        <f t="shared" si="25"/>
        <v>55.2</v>
      </c>
    </row>
    <row r="93" spans="1:5" s="13" customFormat="1" ht="35.25" customHeight="1">
      <c r="A93" s="73" t="s">
        <v>276</v>
      </c>
      <c r="B93" s="53" t="s">
        <v>274</v>
      </c>
      <c r="C93" s="95">
        <f>C94</f>
        <v>0</v>
      </c>
      <c r="D93" s="95">
        <f>D94</f>
        <v>-13.2</v>
      </c>
      <c r="E93" s="90">
        <f t="shared" si="25"/>
        <v>13.2</v>
      </c>
    </row>
    <row r="94" spans="1:5" s="13" customFormat="1" ht="35.25" customHeight="1">
      <c r="A94" s="72" t="s">
        <v>275</v>
      </c>
      <c r="B94" s="52" t="s">
        <v>277</v>
      </c>
      <c r="C94" s="90"/>
      <c r="D94" s="90">
        <v>-13.2</v>
      </c>
      <c r="E94" s="90">
        <f t="shared" si="25"/>
        <v>13.2</v>
      </c>
    </row>
    <row r="95" spans="1:5" s="20" customFormat="1" ht="30" customHeight="1">
      <c r="A95" s="74" t="s">
        <v>87</v>
      </c>
      <c r="B95" s="38" t="s">
        <v>88</v>
      </c>
      <c r="C95" s="91">
        <f>C96+C187</f>
        <v>558143.9</v>
      </c>
      <c r="D95" s="99">
        <f>D96+D187</f>
        <v>557885.19999999995</v>
      </c>
      <c r="E95" s="99">
        <f t="shared" si="25"/>
        <v>258.7</v>
      </c>
    </row>
    <row r="96" spans="1:5" s="13" customFormat="1" ht="45" customHeight="1">
      <c r="A96" s="82" t="s">
        <v>89</v>
      </c>
      <c r="B96" s="31" t="s">
        <v>136</v>
      </c>
      <c r="C96" s="95">
        <f>C97+C100+C135+C171</f>
        <v>558147.9</v>
      </c>
      <c r="D96" s="95">
        <f>D97+D100+D135+D171</f>
        <v>557889.19999999995</v>
      </c>
      <c r="E96" s="95">
        <f t="shared" si="25"/>
        <v>258.7</v>
      </c>
    </row>
    <row r="97" spans="1:6" s="13" customFormat="1" ht="51" customHeight="1">
      <c r="A97" s="45" t="s">
        <v>278</v>
      </c>
      <c r="B97" s="3" t="s">
        <v>210</v>
      </c>
      <c r="C97" s="90">
        <f>C98+C99</f>
        <v>110548.6</v>
      </c>
      <c r="D97" s="90">
        <f>D98+D99</f>
        <v>110548.6</v>
      </c>
      <c r="E97" s="90">
        <f t="shared" si="25"/>
        <v>0</v>
      </c>
    </row>
    <row r="98" spans="1:6" s="13" customFormat="1" ht="60.75" customHeight="1">
      <c r="A98" s="45" t="s">
        <v>279</v>
      </c>
      <c r="B98" s="1" t="s">
        <v>211</v>
      </c>
      <c r="C98" s="90">
        <v>97353</v>
      </c>
      <c r="D98" s="90">
        <v>97353</v>
      </c>
      <c r="E98" s="90">
        <f t="shared" si="25"/>
        <v>0</v>
      </c>
    </row>
    <row r="99" spans="1:6" s="13" customFormat="1" ht="45.75" customHeight="1">
      <c r="A99" s="45" t="s">
        <v>258</v>
      </c>
      <c r="B99" s="1" t="s">
        <v>259</v>
      </c>
      <c r="C99" s="90">
        <v>13195.6</v>
      </c>
      <c r="D99" s="90">
        <v>13195.6</v>
      </c>
      <c r="E99" s="90">
        <f t="shared" si="25"/>
        <v>0</v>
      </c>
    </row>
    <row r="100" spans="1:6" s="13" customFormat="1" ht="43.5" customHeight="1">
      <c r="A100" s="83" t="s">
        <v>150</v>
      </c>
      <c r="B100" s="84" t="s">
        <v>109</v>
      </c>
      <c r="C100" s="95">
        <f>C104+C105+C107+C106+C116+C117</f>
        <v>76880</v>
      </c>
      <c r="D100" s="95">
        <f>D104+D105+D107+D106+D116+D117</f>
        <v>76880</v>
      </c>
      <c r="E100" s="95">
        <f t="shared" si="25"/>
        <v>0</v>
      </c>
      <c r="F100" s="23"/>
    </row>
    <row r="101" spans="1:6" s="13" customFormat="1" ht="41.25" hidden="1" customHeight="1">
      <c r="A101" s="42" t="s">
        <v>212</v>
      </c>
      <c r="B101" s="12" t="s">
        <v>213</v>
      </c>
      <c r="C101" s="90">
        <v>0</v>
      </c>
      <c r="D101" s="90">
        <f t="shared" ref="D101" si="33">D103+D104+D107</f>
        <v>14669.1</v>
      </c>
      <c r="E101" s="90">
        <f t="shared" si="25"/>
        <v>-14669.1</v>
      </c>
    </row>
    <row r="102" spans="1:6" s="13" customFormat="1" ht="22.5" hidden="1" customHeight="1">
      <c r="A102" s="76"/>
      <c r="B102" s="12" t="s">
        <v>134</v>
      </c>
      <c r="C102" s="90">
        <v>0</v>
      </c>
      <c r="D102" s="90"/>
      <c r="E102" s="90">
        <f t="shared" si="25"/>
        <v>0</v>
      </c>
    </row>
    <row r="103" spans="1:6" s="13" customFormat="1" ht="22.5" hidden="1" customHeight="1">
      <c r="A103" s="76"/>
      <c r="B103" s="12" t="s">
        <v>214</v>
      </c>
      <c r="C103" s="90">
        <v>0</v>
      </c>
      <c r="D103" s="96">
        <v>0</v>
      </c>
      <c r="E103" s="90">
        <f t="shared" si="25"/>
        <v>0</v>
      </c>
    </row>
    <row r="104" spans="1:6" s="13" customFormat="1" ht="62.25" customHeight="1">
      <c r="A104" s="42" t="s">
        <v>238</v>
      </c>
      <c r="B104" s="25" t="s">
        <v>239</v>
      </c>
      <c r="C104" s="90">
        <v>1845.6</v>
      </c>
      <c r="D104" s="90">
        <v>1845.6</v>
      </c>
      <c r="E104" s="90">
        <f t="shared" si="25"/>
        <v>0</v>
      </c>
    </row>
    <row r="105" spans="1:6" s="13" customFormat="1" ht="62.25" customHeight="1">
      <c r="A105" s="42" t="s">
        <v>244</v>
      </c>
      <c r="B105" s="25" t="s">
        <v>245</v>
      </c>
      <c r="C105" s="90">
        <v>2055.4</v>
      </c>
      <c r="D105" s="90">
        <v>2055.4</v>
      </c>
      <c r="E105" s="90">
        <f t="shared" si="25"/>
        <v>0</v>
      </c>
    </row>
    <row r="106" spans="1:6" s="13" customFormat="1" ht="54.75" customHeight="1">
      <c r="A106" s="42" t="s">
        <v>168</v>
      </c>
      <c r="B106" s="86" t="s">
        <v>169</v>
      </c>
      <c r="C106" s="90">
        <v>58.5</v>
      </c>
      <c r="D106" s="90">
        <v>58.5</v>
      </c>
      <c r="E106" s="90">
        <f t="shared" si="25"/>
        <v>0</v>
      </c>
    </row>
    <row r="107" spans="1:6" s="13" customFormat="1" ht="63.75" customHeight="1">
      <c r="A107" s="43" t="s">
        <v>240</v>
      </c>
      <c r="B107" s="57" t="s">
        <v>241</v>
      </c>
      <c r="C107" s="90">
        <f>C108+C109</f>
        <v>12823.5</v>
      </c>
      <c r="D107" s="90">
        <v>12823.5</v>
      </c>
      <c r="E107" s="90">
        <f t="shared" si="25"/>
        <v>0</v>
      </c>
    </row>
    <row r="108" spans="1:6" s="13" customFormat="1" ht="28.5" customHeight="1">
      <c r="A108" s="77"/>
      <c r="B108" s="58" t="s">
        <v>242</v>
      </c>
      <c r="C108" s="90">
        <v>3329.1</v>
      </c>
      <c r="D108" s="90"/>
      <c r="E108" s="90">
        <f t="shared" si="25"/>
        <v>3329.1</v>
      </c>
    </row>
    <row r="109" spans="1:6" s="13" customFormat="1" ht="27" customHeight="1">
      <c r="A109" s="77"/>
      <c r="B109" s="58" t="s">
        <v>243</v>
      </c>
      <c r="C109" s="90">
        <v>9494.4</v>
      </c>
      <c r="D109" s="90"/>
      <c r="E109" s="90">
        <f t="shared" si="25"/>
        <v>9494.4</v>
      </c>
    </row>
    <row r="110" spans="1:6" s="13" customFormat="1" ht="26.25" hidden="1" customHeight="1">
      <c r="A110" s="77"/>
      <c r="B110" s="17"/>
      <c r="C110" s="90">
        <v>0</v>
      </c>
      <c r="D110" s="90"/>
      <c r="E110" s="90">
        <f t="shared" si="25"/>
        <v>0</v>
      </c>
    </row>
    <row r="111" spans="1:6" s="13" customFormat="1" ht="27" hidden="1" customHeight="1">
      <c r="A111" s="76"/>
      <c r="B111" s="18"/>
      <c r="C111" s="90">
        <v>0</v>
      </c>
      <c r="D111" s="90"/>
      <c r="E111" s="90">
        <f t="shared" si="25"/>
        <v>0</v>
      </c>
    </row>
    <row r="112" spans="1:6" s="13" customFormat="1" ht="26.25" hidden="1" customHeight="1">
      <c r="A112" s="76"/>
      <c r="B112" s="18"/>
      <c r="C112" s="90">
        <v>0</v>
      </c>
      <c r="D112" s="90"/>
      <c r="E112" s="90">
        <f t="shared" si="25"/>
        <v>0</v>
      </c>
    </row>
    <row r="113" spans="1:5" s="13" customFormat="1" ht="24" hidden="1" customHeight="1">
      <c r="A113" s="78"/>
      <c r="B113" s="18"/>
      <c r="C113" s="90">
        <v>0</v>
      </c>
      <c r="D113" s="90"/>
      <c r="E113" s="90">
        <f t="shared" si="25"/>
        <v>0</v>
      </c>
    </row>
    <row r="114" spans="1:5" s="13" customFormat="1" ht="24" hidden="1" customHeight="1">
      <c r="A114" s="77"/>
      <c r="B114" s="1"/>
      <c r="C114" s="90">
        <v>0</v>
      </c>
      <c r="D114" s="90"/>
      <c r="E114" s="90">
        <f t="shared" si="25"/>
        <v>0</v>
      </c>
    </row>
    <row r="115" spans="1:5" s="13" customFormat="1" ht="27" hidden="1" customHeight="1">
      <c r="A115" s="77"/>
      <c r="B115" s="1"/>
      <c r="C115" s="90">
        <v>0</v>
      </c>
      <c r="D115" s="90"/>
      <c r="E115" s="90">
        <f t="shared" si="25"/>
        <v>0</v>
      </c>
    </row>
    <row r="116" spans="1:5" s="13" customFormat="1" ht="53.25" customHeight="1">
      <c r="A116" s="30" t="s">
        <v>255</v>
      </c>
      <c r="B116" s="55" t="s">
        <v>256</v>
      </c>
      <c r="C116" s="90">
        <v>877</v>
      </c>
      <c r="D116" s="90">
        <v>877</v>
      </c>
      <c r="E116" s="90">
        <f t="shared" si="25"/>
        <v>0</v>
      </c>
    </row>
    <row r="117" spans="1:5" s="13" customFormat="1" ht="30" customHeight="1">
      <c r="A117" s="45" t="s">
        <v>151</v>
      </c>
      <c r="B117" s="1" t="s">
        <v>90</v>
      </c>
      <c r="C117" s="90">
        <f>C119+C125+C126+C127+C128+C129+C130+C131+C132+C133+C134</f>
        <v>59220</v>
      </c>
      <c r="D117" s="90">
        <f>D119+D125+D126+D127+D128+D129+D130+D131+D132+D133+D134</f>
        <v>59220</v>
      </c>
      <c r="E117" s="90">
        <f t="shared" si="25"/>
        <v>0</v>
      </c>
    </row>
    <row r="118" spans="1:5" s="13" customFormat="1" ht="18" customHeight="1">
      <c r="A118" s="45"/>
      <c r="B118" s="1" t="s">
        <v>134</v>
      </c>
      <c r="C118" s="90">
        <v>0</v>
      </c>
      <c r="D118" s="90"/>
      <c r="E118" s="90">
        <f t="shared" si="25"/>
        <v>0</v>
      </c>
    </row>
    <row r="119" spans="1:5" s="13" customFormat="1" ht="82.5" customHeight="1">
      <c r="A119" s="45"/>
      <c r="B119" s="56" t="s">
        <v>145</v>
      </c>
      <c r="C119" s="90">
        <v>1900.8</v>
      </c>
      <c r="D119" s="90">
        <v>1900.8</v>
      </c>
      <c r="E119" s="90">
        <f t="shared" si="25"/>
        <v>0</v>
      </c>
    </row>
    <row r="120" spans="1:5" s="13" customFormat="1" ht="39.75" hidden="1" customHeight="1">
      <c r="A120" s="45"/>
      <c r="B120" s="2" t="s">
        <v>70</v>
      </c>
      <c r="C120" s="90">
        <v>0</v>
      </c>
      <c r="D120" s="90"/>
      <c r="E120" s="90">
        <f t="shared" si="25"/>
        <v>0</v>
      </c>
    </row>
    <row r="121" spans="1:5" s="13" customFormat="1" ht="82.5" hidden="1" customHeight="1">
      <c r="A121" s="45"/>
      <c r="B121" s="59" t="s">
        <v>71</v>
      </c>
      <c r="C121" s="90">
        <v>0</v>
      </c>
      <c r="D121" s="90">
        <v>0</v>
      </c>
      <c r="E121" s="90">
        <f t="shared" si="25"/>
        <v>0</v>
      </c>
    </row>
    <row r="122" spans="1:5" s="13" customFormat="1" ht="41.25" hidden="1" customHeight="1">
      <c r="A122" s="45"/>
      <c r="B122" s="2" t="s">
        <v>118</v>
      </c>
      <c r="C122" s="90">
        <v>0</v>
      </c>
      <c r="D122" s="90">
        <v>0</v>
      </c>
      <c r="E122" s="90">
        <f t="shared" si="25"/>
        <v>0</v>
      </c>
    </row>
    <row r="123" spans="1:5" s="13" customFormat="1" ht="77.25" hidden="1" customHeight="1">
      <c r="A123" s="45"/>
      <c r="B123" s="2" t="s">
        <v>122</v>
      </c>
      <c r="C123" s="90">
        <v>0</v>
      </c>
      <c r="D123" s="90">
        <v>0</v>
      </c>
      <c r="E123" s="90">
        <f t="shared" si="25"/>
        <v>0</v>
      </c>
    </row>
    <row r="124" spans="1:5" s="13" customFormat="1" ht="62.25" hidden="1" customHeight="1">
      <c r="A124" s="45"/>
      <c r="B124" s="2" t="s">
        <v>215</v>
      </c>
      <c r="C124" s="90">
        <v>0</v>
      </c>
      <c r="D124" s="90">
        <v>0</v>
      </c>
      <c r="E124" s="90">
        <f t="shared" si="25"/>
        <v>0</v>
      </c>
    </row>
    <row r="125" spans="1:5" s="13" customFormat="1" ht="104.25" customHeight="1">
      <c r="A125" s="45"/>
      <c r="B125" s="2" t="s">
        <v>237</v>
      </c>
      <c r="C125" s="90">
        <v>8419</v>
      </c>
      <c r="D125" s="90">
        <v>8419</v>
      </c>
      <c r="E125" s="90">
        <f t="shared" si="25"/>
        <v>0</v>
      </c>
    </row>
    <row r="126" spans="1:5" s="13" customFormat="1" ht="125.25" customHeight="1">
      <c r="A126" s="45"/>
      <c r="B126" s="2" t="s">
        <v>167</v>
      </c>
      <c r="C126" s="90">
        <v>3400</v>
      </c>
      <c r="D126" s="90">
        <v>3400</v>
      </c>
      <c r="E126" s="90">
        <f t="shared" si="25"/>
        <v>0</v>
      </c>
    </row>
    <row r="127" spans="1:5" s="13" customFormat="1" ht="66.75" customHeight="1">
      <c r="A127" s="45"/>
      <c r="B127" s="56" t="s">
        <v>257</v>
      </c>
      <c r="C127" s="90">
        <v>23772.400000000001</v>
      </c>
      <c r="D127" s="90">
        <v>23772.400000000001</v>
      </c>
      <c r="E127" s="90">
        <f t="shared" si="25"/>
        <v>0</v>
      </c>
    </row>
    <row r="128" spans="1:5" s="13" customFormat="1" ht="51" customHeight="1">
      <c r="A128" s="45"/>
      <c r="B128" s="56" t="s">
        <v>246</v>
      </c>
      <c r="C128" s="90">
        <v>428.4</v>
      </c>
      <c r="D128" s="90">
        <v>428.4</v>
      </c>
      <c r="E128" s="90">
        <f t="shared" si="25"/>
        <v>0</v>
      </c>
    </row>
    <row r="129" spans="1:5" s="13" customFormat="1" ht="36" customHeight="1">
      <c r="A129" s="45"/>
      <c r="B129" s="60" t="s">
        <v>280</v>
      </c>
      <c r="C129" s="90">
        <v>1999.2</v>
      </c>
      <c r="D129" s="90">
        <v>1999.2</v>
      </c>
      <c r="E129" s="90">
        <f t="shared" si="25"/>
        <v>0</v>
      </c>
    </row>
    <row r="130" spans="1:5" s="48" customFormat="1" ht="123.75" customHeight="1">
      <c r="A130" s="79"/>
      <c r="B130" s="50" t="s">
        <v>260</v>
      </c>
      <c r="C130" s="90">
        <v>5090.2</v>
      </c>
      <c r="D130" s="90">
        <v>5090.2</v>
      </c>
      <c r="E130" s="90">
        <f t="shared" si="25"/>
        <v>0</v>
      </c>
    </row>
    <row r="131" spans="1:5" s="48" customFormat="1" ht="99" customHeight="1">
      <c r="A131" s="79"/>
      <c r="B131" s="2" t="s">
        <v>266</v>
      </c>
      <c r="C131" s="90">
        <v>1915</v>
      </c>
      <c r="D131" s="90">
        <v>1915</v>
      </c>
      <c r="E131" s="90">
        <f t="shared" si="25"/>
        <v>0</v>
      </c>
    </row>
    <row r="132" spans="1:5" s="48" customFormat="1" ht="29.25" customHeight="1">
      <c r="A132" s="79"/>
      <c r="B132" s="49" t="s">
        <v>265</v>
      </c>
      <c r="C132" s="90">
        <v>1000</v>
      </c>
      <c r="D132" s="90">
        <v>1000</v>
      </c>
      <c r="E132" s="90">
        <f t="shared" si="25"/>
        <v>0</v>
      </c>
    </row>
    <row r="133" spans="1:5" s="48" customFormat="1" ht="50.25" customHeight="1">
      <c r="A133" s="79"/>
      <c r="B133" s="50" t="s">
        <v>267</v>
      </c>
      <c r="C133" s="90">
        <v>8195</v>
      </c>
      <c r="D133" s="90">
        <v>8195</v>
      </c>
      <c r="E133" s="90">
        <f t="shared" si="25"/>
        <v>0</v>
      </c>
    </row>
    <row r="134" spans="1:5" s="13" customFormat="1" ht="56.25" customHeight="1">
      <c r="A134" s="45"/>
      <c r="B134" s="2" t="s">
        <v>235</v>
      </c>
      <c r="C134" s="90">
        <v>3100</v>
      </c>
      <c r="D134" s="90">
        <v>3100</v>
      </c>
      <c r="E134" s="90">
        <f t="shared" ref="E134:E189" si="34">C134-D134</f>
        <v>0</v>
      </c>
    </row>
    <row r="135" spans="1:5" s="13" customFormat="1" ht="50.25" customHeight="1">
      <c r="A135" s="82" t="s">
        <v>152</v>
      </c>
      <c r="B135" s="31" t="s">
        <v>216</v>
      </c>
      <c r="C135" s="95">
        <f>C136+C142+C165+C170</f>
        <v>356676.9</v>
      </c>
      <c r="D135" s="95">
        <f>D136+D137+D142+D165+D170</f>
        <v>356574.8</v>
      </c>
      <c r="E135" s="95">
        <f t="shared" si="34"/>
        <v>102.1</v>
      </c>
    </row>
    <row r="136" spans="1:5" s="13" customFormat="1" ht="69.75" customHeight="1">
      <c r="A136" s="45" t="s">
        <v>153</v>
      </c>
      <c r="B136" s="1" t="s">
        <v>217</v>
      </c>
      <c r="C136" s="90">
        <v>1742.5</v>
      </c>
      <c r="D136" s="90">
        <v>1742.5</v>
      </c>
      <c r="E136" s="90">
        <f t="shared" si="34"/>
        <v>0</v>
      </c>
    </row>
    <row r="137" spans="1:5" s="13" customFormat="1" ht="72" hidden="1" customHeight="1">
      <c r="A137" s="45" t="s">
        <v>91</v>
      </c>
      <c r="B137" s="1" t="s">
        <v>218</v>
      </c>
      <c r="C137" s="90">
        <v>0</v>
      </c>
      <c r="D137" s="90">
        <f t="shared" ref="D137" si="35">D139+D140+D141</f>
        <v>0</v>
      </c>
      <c r="E137" s="90">
        <f t="shared" si="34"/>
        <v>0</v>
      </c>
    </row>
    <row r="138" spans="1:5" s="13" customFormat="1" ht="21.75" hidden="1" customHeight="1">
      <c r="A138" s="45"/>
      <c r="B138" s="1" t="s">
        <v>134</v>
      </c>
      <c r="C138" s="90">
        <v>0</v>
      </c>
      <c r="D138" s="90"/>
      <c r="E138" s="90">
        <f t="shared" si="34"/>
        <v>0</v>
      </c>
    </row>
    <row r="139" spans="1:5" s="13" customFormat="1" ht="53.25" hidden="1" customHeight="1">
      <c r="A139" s="45"/>
      <c r="B139" s="1" t="s">
        <v>38</v>
      </c>
      <c r="C139" s="90">
        <v>0</v>
      </c>
      <c r="D139" s="90">
        <v>0</v>
      </c>
      <c r="E139" s="90">
        <f t="shared" si="34"/>
        <v>0</v>
      </c>
    </row>
    <row r="140" spans="1:5" s="13" customFormat="1" ht="48" hidden="1" customHeight="1">
      <c r="A140" s="45"/>
      <c r="B140" s="1" t="s">
        <v>123</v>
      </c>
      <c r="C140" s="90">
        <v>0</v>
      </c>
      <c r="D140" s="90">
        <v>0</v>
      </c>
      <c r="E140" s="90">
        <f t="shared" si="34"/>
        <v>0</v>
      </c>
    </row>
    <row r="141" spans="1:5" s="13" customFormat="1" ht="18" hidden="1" customHeight="1">
      <c r="A141" s="45"/>
      <c r="B141" s="1" t="s">
        <v>92</v>
      </c>
      <c r="C141" s="90">
        <v>0</v>
      </c>
      <c r="D141" s="90">
        <v>0</v>
      </c>
      <c r="E141" s="90">
        <f t="shared" si="34"/>
        <v>0</v>
      </c>
    </row>
    <row r="142" spans="1:5" s="13" customFormat="1" ht="64.5" customHeight="1">
      <c r="A142" s="80" t="s">
        <v>154</v>
      </c>
      <c r="B142" s="3" t="s">
        <v>219</v>
      </c>
      <c r="C142" s="90">
        <f>C143+C144+C146+C147+C148+C149+C151+C152+C153+C154+C155+C156+C157+C163+C164</f>
        <v>343472</v>
      </c>
      <c r="D142" s="90">
        <f>D143+D144+D146+D147+D148+D149+D151+D152+D153+D154+D155+D156+D157+D163+D164</f>
        <v>343426.4</v>
      </c>
      <c r="E142" s="90">
        <f t="shared" si="34"/>
        <v>45.6</v>
      </c>
    </row>
    <row r="143" spans="1:5" s="13" customFormat="1" ht="109.5" customHeight="1">
      <c r="A143" s="45"/>
      <c r="B143" s="2" t="s">
        <v>155</v>
      </c>
      <c r="C143" s="90">
        <v>515.79999999999995</v>
      </c>
      <c r="D143" s="90">
        <v>515.79999999999995</v>
      </c>
      <c r="E143" s="90">
        <f t="shared" si="34"/>
        <v>0</v>
      </c>
    </row>
    <row r="144" spans="1:5" s="13" customFormat="1" ht="106.5" customHeight="1">
      <c r="A144" s="45"/>
      <c r="B144" s="2" t="s">
        <v>156</v>
      </c>
      <c r="C144" s="90">
        <v>0.2</v>
      </c>
      <c r="D144" s="90">
        <v>0.2</v>
      </c>
      <c r="E144" s="90">
        <f t="shared" si="34"/>
        <v>0</v>
      </c>
    </row>
    <row r="145" spans="1:6" s="13" customFormat="1" ht="96" hidden="1" customHeight="1">
      <c r="A145" s="45"/>
      <c r="B145" s="5" t="s">
        <v>26</v>
      </c>
      <c r="C145" s="90">
        <v>0</v>
      </c>
      <c r="D145" s="90"/>
      <c r="E145" s="90">
        <f t="shared" si="34"/>
        <v>0</v>
      </c>
    </row>
    <row r="146" spans="1:6" s="13" customFormat="1" ht="83.25" customHeight="1">
      <c r="A146" s="45"/>
      <c r="B146" s="2" t="s">
        <v>220</v>
      </c>
      <c r="C146" s="90">
        <v>5260</v>
      </c>
      <c r="D146" s="90">
        <v>5260</v>
      </c>
      <c r="E146" s="90">
        <f t="shared" si="34"/>
        <v>0</v>
      </c>
    </row>
    <row r="147" spans="1:6" s="13" customFormat="1" ht="174" customHeight="1">
      <c r="A147" s="45"/>
      <c r="B147" s="2" t="s">
        <v>221</v>
      </c>
      <c r="C147" s="90">
        <v>227.5</v>
      </c>
      <c r="D147" s="90">
        <v>227.5</v>
      </c>
      <c r="E147" s="90">
        <f t="shared" si="34"/>
        <v>0</v>
      </c>
    </row>
    <row r="148" spans="1:6" s="13" customFormat="1" ht="141" customHeight="1">
      <c r="A148" s="45"/>
      <c r="B148" s="2" t="s">
        <v>173</v>
      </c>
      <c r="C148" s="90">
        <v>564.5</v>
      </c>
      <c r="D148" s="90">
        <v>545.70000000000005</v>
      </c>
      <c r="E148" s="90">
        <f t="shared" si="34"/>
        <v>18.8</v>
      </c>
    </row>
    <row r="149" spans="1:6" s="13" customFormat="1" ht="128.25" customHeight="1">
      <c r="A149" s="45"/>
      <c r="B149" s="2" t="s">
        <v>268</v>
      </c>
      <c r="C149" s="90">
        <v>95.5</v>
      </c>
      <c r="D149" s="90">
        <v>74.7</v>
      </c>
      <c r="E149" s="90">
        <f t="shared" si="34"/>
        <v>20.8</v>
      </c>
    </row>
    <row r="150" spans="1:6" s="13" customFormat="1" ht="84.75" hidden="1" customHeight="1">
      <c r="A150" s="45"/>
      <c r="B150" s="2" t="s">
        <v>146</v>
      </c>
      <c r="C150" s="90">
        <v>0</v>
      </c>
      <c r="D150" s="90">
        <v>0</v>
      </c>
      <c r="E150" s="90">
        <f t="shared" si="34"/>
        <v>0</v>
      </c>
    </row>
    <row r="151" spans="1:6" s="13" customFormat="1" ht="104.25" customHeight="1">
      <c r="A151" s="45"/>
      <c r="B151" s="2" t="s">
        <v>157</v>
      </c>
      <c r="C151" s="90">
        <v>405.8</v>
      </c>
      <c r="D151" s="90">
        <v>405.8</v>
      </c>
      <c r="E151" s="90">
        <f t="shared" si="34"/>
        <v>0</v>
      </c>
    </row>
    <row r="152" spans="1:6" s="13" customFormat="1" ht="181.5" customHeight="1">
      <c r="A152" s="45"/>
      <c r="B152" s="2" t="s">
        <v>158</v>
      </c>
      <c r="C152" s="90">
        <v>1.5</v>
      </c>
      <c r="D152" s="90">
        <v>1.5</v>
      </c>
      <c r="E152" s="90">
        <f t="shared" si="34"/>
        <v>0</v>
      </c>
    </row>
    <row r="153" spans="1:6" s="13" customFormat="1" ht="147" hidden="1" customHeight="1">
      <c r="A153" s="45"/>
      <c r="B153" s="2" t="s">
        <v>159</v>
      </c>
      <c r="C153" s="90">
        <v>0</v>
      </c>
      <c r="D153" s="90">
        <v>0</v>
      </c>
      <c r="E153" s="90">
        <f t="shared" si="34"/>
        <v>0</v>
      </c>
    </row>
    <row r="154" spans="1:6" s="13" customFormat="1" ht="187.5" customHeight="1">
      <c r="A154" s="45"/>
      <c r="B154" s="2" t="s">
        <v>160</v>
      </c>
      <c r="C154" s="90">
        <v>94173.4</v>
      </c>
      <c r="D154" s="90">
        <v>94173.4</v>
      </c>
      <c r="E154" s="90">
        <f t="shared" si="34"/>
        <v>0</v>
      </c>
      <c r="F154" s="23"/>
    </row>
    <row r="155" spans="1:6" s="13" customFormat="1" ht="186" customHeight="1">
      <c r="A155" s="45"/>
      <c r="B155" s="2" t="s">
        <v>160</v>
      </c>
      <c r="C155" s="90">
        <v>235502.4</v>
      </c>
      <c r="D155" s="90">
        <v>235502.4</v>
      </c>
      <c r="E155" s="90">
        <f t="shared" si="34"/>
        <v>0</v>
      </c>
      <c r="F155" s="23"/>
    </row>
    <row r="156" spans="1:6" s="13" customFormat="1" ht="101.25" customHeight="1">
      <c r="A156" s="45"/>
      <c r="B156" s="2" t="s">
        <v>161</v>
      </c>
      <c r="C156" s="90">
        <v>3543.9</v>
      </c>
      <c r="D156" s="90">
        <v>3543.9</v>
      </c>
      <c r="E156" s="90">
        <f t="shared" si="34"/>
        <v>0</v>
      </c>
    </row>
    <row r="157" spans="1:6" s="13" customFormat="1" ht="51.75" customHeight="1">
      <c r="A157" s="45"/>
      <c r="B157" s="2" t="s">
        <v>236</v>
      </c>
      <c r="C157" s="90">
        <v>354.6</v>
      </c>
      <c r="D157" s="90">
        <v>348.6</v>
      </c>
      <c r="E157" s="90">
        <f t="shared" si="34"/>
        <v>6</v>
      </c>
    </row>
    <row r="158" spans="1:6" s="13" customFormat="1" ht="102.75" hidden="1" customHeight="1">
      <c r="A158" s="45"/>
      <c r="B158" s="5" t="s">
        <v>0</v>
      </c>
      <c r="C158" s="90">
        <v>0</v>
      </c>
      <c r="D158" s="90">
        <v>0</v>
      </c>
      <c r="E158" s="90">
        <f t="shared" si="34"/>
        <v>0</v>
      </c>
    </row>
    <row r="159" spans="1:6" s="13" customFormat="1" ht="91.5" hidden="1" customHeight="1">
      <c r="A159" s="45"/>
      <c r="B159" s="5" t="s">
        <v>0</v>
      </c>
      <c r="C159" s="90">
        <v>0</v>
      </c>
      <c r="D159" s="90">
        <v>0</v>
      </c>
      <c r="E159" s="90">
        <f t="shared" si="34"/>
        <v>0</v>
      </c>
    </row>
    <row r="160" spans="1:6" s="13" customFormat="1" ht="82.5" hidden="1" customHeight="1">
      <c r="A160" s="45"/>
      <c r="B160" s="5" t="s">
        <v>1</v>
      </c>
      <c r="C160" s="90">
        <v>0</v>
      </c>
      <c r="D160" s="90">
        <v>0</v>
      </c>
      <c r="E160" s="90">
        <f t="shared" si="34"/>
        <v>0</v>
      </c>
    </row>
    <row r="161" spans="1:5" s="13" customFormat="1" ht="84.75" hidden="1" customHeight="1">
      <c r="A161" s="45"/>
      <c r="B161" s="5" t="s">
        <v>1</v>
      </c>
      <c r="C161" s="90">
        <v>0</v>
      </c>
      <c r="D161" s="90">
        <v>0</v>
      </c>
      <c r="E161" s="90">
        <f t="shared" si="34"/>
        <v>0</v>
      </c>
    </row>
    <row r="162" spans="1:5" s="13" customFormat="1" ht="75" hidden="1" customHeight="1">
      <c r="A162" s="45"/>
      <c r="B162" s="5" t="s">
        <v>2</v>
      </c>
      <c r="C162" s="90">
        <v>0</v>
      </c>
      <c r="D162" s="90">
        <v>0</v>
      </c>
      <c r="E162" s="90">
        <f t="shared" si="34"/>
        <v>0</v>
      </c>
    </row>
    <row r="163" spans="1:5" s="13" customFormat="1" ht="102.75" customHeight="1">
      <c r="A163" s="45"/>
      <c r="B163" s="2" t="s">
        <v>162</v>
      </c>
      <c r="C163" s="90">
        <v>2426.9</v>
      </c>
      <c r="D163" s="90">
        <v>2426.9</v>
      </c>
      <c r="E163" s="90">
        <f t="shared" si="34"/>
        <v>0</v>
      </c>
    </row>
    <row r="164" spans="1:5" s="13" customFormat="1" ht="140.25" customHeight="1">
      <c r="A164" s="45"/>
      <c r="B164" s="2" t="s">
        <v>174</v>
      </c>
      <c r="C164" s="90">
        <v>400</v>
      </c>
      <c r="D164" s="90">
        <v>400</v>
      </c>
      <c r="E164" s="90">
        <f t="shared" si="34"/>
        <v>0</v>
      </c>
    </row>
    <row r="165" spans="1:5" s="13" customFormat="1" ht="66" customHeight="1">
      <c r="A165" s="80" t="s">
        <v>165</v>
      </c>
      <c r="B165" s="28" t="s">
        <v>166</v>
      </c>
      <c r="C165" s="90">
        <f>C167+C168+C169</f>
        <v>11398.4</v>
      </c>
      <c r="D165" s="90">
        <f>D167+D168+D169</f>
        <v>11357</v>
      </c>
      <c r="E165" s="90">
        <f t="shared" si="34"/>
        <v>41.4</v>
      </c>
    </row>
    <row r="166" spans="1:5" s="13" customFormat="1" ht="24.75" customHeight="1">
      <c r="A166" s="45"/>
      <c r="B166" s="4" t="s">
        <v>134</v>
      </c>
      <c r="C166" s="90"/>
      <c r="D166" s="90"/>
      <c r="E166" s="90"/>
    </row>
    <row r="167" spans="1:5" s="13" customFormat="1" ht="33.75" customHeight="1">
      <c r="A167" s="45"/>
      <c r="B167" s="98" t="s">
        <v>282</v>
      </c>
      <c r="C167" s="90">
        <v>826.3</v>
      </c>
      <c r="D167" s="90">
        <v>826.3</v>
      </c>
      <c r="E167" s="90">
        <f t="shared" si="34"/>
        <v>0</v>
      </c>
    </row>
    <row r="168" spans="1:5" s="13" customFormat="1" ht="48.75" customHeight="1">
      <c r="A168" s="45"/>
      <c r="B168" s="98" t="s">
        <v>283</v>
      </c>
      <c r="C168" s="90">
        <v>9348.7000000000007</v>
      </c>
      <c r="D168" s="90">
        <v>9348.7000000000007</v>
      </c>
      <c r="E168" s="90">
        <f t="shared" si="34"/>
        <v>0</v>
      </c>
    </row>
    <row r="169" spans="1:5" s="13" customFormat="1" ht="44.25" customHeight="1">
      <c r="A169" s="45"/>
      <c r="B169" s="98" t="s">
        <v>281</v>
      </c>
      <c r="C169" s="90">
        <v>1223.4000000000001</v>
      </c>
      <c r="D169" s="90">
        <v>1182</v>
      </c>
      <c r="E169" s="90">
        <f t="shared" si="34"/>
        <v>41.4</v>
      </c>
    </row>
    <row r="170" spans="1:5" s="13" customFormat="1" ht="85.5" customHeight="1">
      <c r="A170" s="45" t="s">
        <v>222</v>
      </c>
      <c r="B170" s="16" t="s">
        <v>175</v>
      </c>
      <c r="C170" s="90">
        <v>64</v>
      </c>
      <c r="D170" s="90">
        <v>48.9</v>
      </c>
      <c r="E170" s="90">
        <f t="shared" si="34"/>
        <v>15.1</v>
      </c>
    </row>
    <row r="171" spans="1:5" s="13" customFormat="1" ht="24.75" customHeight="1">
      <c r="A171" s="82" t="s">
        <v>36</v>
      </c>
      <c r="B171" s="85" t="s">
        <v>33</v>
      </c>
      <c r="C171" s="95">
        <f>C173+C175</f>
        <v>14042.4</v>
      </c>
      <c r="D171" s="95">
        <f>D173+D175</f>
        <v>13885.8</v>
      </c>
      <c r="E171" s="95">
        <f t="shared" si="34"/>
        <v>156.6</v>
      </c>
    </row>
    <row r="172" spans="1:5" s="13" customFormat="1" ht="24.75" customHeight="1">
      <c r="A172" s="81"/>
      <c r="B172" s="12"/>
      <c r="C172" s="90">
        <v>0</v>
      </c>
      <c r="D172" s="90">
        <f t="shared" ref="D172" si="36">D173</f>
        <v>4752</v>
      </c>
      <c r="E172" s="90">
        <f t="shared" si="34"/>
        <v>-4752</v>
      </c>
    </row>
    <row r="173" spans="1:5" s="13" customFormat="1" ht="37.5" customHeight="1">
      <c r="A173" s="30" t="s">
        <v>170</v>
      </c>
      <c r="B173" s="61" t="s">
        <v>229</v>
      </c>
      <c r="C173" s="90">
        <v>4752</v>
      </c>
      <c r="D173" s="90">
        <v>4752</v>
      </c>
      <c r="E173" s="90">
        <f t="shared" si="34"/>
        <v>0</v>
      </c>
    </row>
    <row r="174" spans="1:5" s="13" customFormat="1" ht="41.25" customHeight="1">
      <c r="A174" s="81"/>
      <c r="B174" s="22" t="s">
        <v>37</v>
      </c>
      <c r="C174" s="90">
        <v>3662.3</v>
      </c>
      <c r="D174" s="90">
        <v>3662.3</v>
      </c>
      <c r="E174" s="90">
        <f t="shared" si="34"/>
        <v>0</v>
      </c>
    </row>
    <row r="175" spans="1:5" s="13" customFormat="1" ht="82.5" customHeight="1">
      <c r="A175" s="30" t="s">
        <v>163</v>
      </c>
      <c r="B175" s="1" t="s">
        <v>223</v>
      </c>
      <c r="C175" s="90">
        <f>C176</f>
        <v>9290.4</v>
      </c>
      <c r="D175" s="90">
        <f t="shared" ref="D175" si="37">D176</f>
        <v>9133.7999999999993</v>
      </c>
      <c r="E175" s="90">
        <f t="shared" si="34"/>
        <v>156.6</v>
      </c>
    </row>
    <row r="176" spans="1:5" s="13" customFormat="1" ht="93" customHeight="1">
      <c r="A176" s="30" t="s">
        <v>164</v>
      </c>
      <c r="B176" s="55" t="s">
        <v>224</v>
      </c>
      <c r="C176" s="90">
        <v>9290.4</v>
      </c>
      <c r="D176" s="90">
        <v>9133.7999999999993</v>
      </c>
      <c r="E176" s="90">
        <f t="shared" si="34"/>
        <v>156.6</v>
      </c>
    </row>
    <row r="177" spans="1:5" s="13" customFormat="1" ht="77.25" hidden="1" customHeight="1">
      <c r="A177" s="81" t="s">
        <v>225</v>
      </c>
      <c r="B177" s="25" t="s">
        <v>226</v>
      </c>
      <c r="C177" s="90">
        <v>9125370</v>
      </c>
      <c r="D177" s="90">
        <v>9125370</v>
      </c>
      <c r="E177" s="90">
        <f t="shared" si="34"/>
        <v>0</v>
      </c>
    </row>
    <row r="178" spans="1:5" s="13" customFormat="1" ht="78" hidden="1" customHeight="1">
      <c r="A178" s="81" t="s">
        <v>39</v>
      </c>
      <c r="B178" s="26" t="s">
        <v>227</v>
      </c>
      <c r="C178" s="90">
        <v>9125370</v>
      </c>
      <c r="D178" s="90">
        <v>9125370</v>
      </c>
      <c r="E178" s="90">
        <f t="shared" si="34"/>
        <v>0</v>
      </c>
    </row>
    <row r="179" spans="1:5" s="13" customFormat="1" ht="37.5" hidden="1" customHeight="1">
      <c r="A179" s="81" t="s">
        <v>228</v>
      </c>
      <c r="B179" s="25" t="s">
        <v>229</v>
      </c>
      <c r="C179" s="90">
        <v>9125370</v>
      </c>
      <c r="D179" s="90">
        <v>9125370</v>
      </c>
      <c r="E179" s="90">
        <f t="shared" si="34"/>
        <v>0</v>
      </c>
    </row>
    <row r="180" spans="1:5" s="13" customFormat="1" ht="37.5" hidden="1" customHeight="1">
      <c r="A180" s="65"/>
      <c r="B180" s="24" t="s">
        <v>149</v>
      </c>
      <c r="C180" s="90">
        <v>9125370</v>
      </c>
      <c r="D180" s="90">
        <v>9125370</v>
      </c>
      <c r="E180" s="90">
        <f t="shared" si="34"/>
        <v>0</v>
      </c>
    </row>
    <row r="181" spans="1:5" s="13" customFormat="1" ht="37.5" hidden="1" customHeight="1">
      <c r="A181" s="65"/>
      <c r="B181" s="24" t="s">
        <v>138</v>
      </c>
      <c r="C181" s="90">
        <v>9125370</v>
      </c>
      <c r="D181" s="90">
        <v>9125370</v>
      </c>
      <c r="E181" s="90">
        <f t="shared" si="34"/>
        <v>0</v>
      </c>
    </row>
    <row r="182" spans="1:5" s="13" customFormat="1" ht="37.5" hidden="1" customHeight="1">
      <c r="A182" s="75" t="s">
        <v>30</v>
      </c>
      <c r="B182" s="39" t="s">
        <v>230</v>
      </c>
      <c r="C182" s="90">
        <v>9125370</v>
      </c>
      <c r="D182" s="90">
        <v>9125370</v>
      </c>
      <c r="E182" s="90">
        <f t="shared" si="34"/>
        <v>0</v>
      </c>
    </row>
    <row r="183" spans="1:5" ht="63" hidden="1">
      <c r="A183" s="75" t="s">
        <v>231</v>
      </c>
      <c r="B183" s="27" t="s">
        <v>232</v>
      </c>
      <c r="C183" s="90">
        <v>9125370</v>
      </c>
      <c r="D183" s="90">
        <v>9125370</v>
      </c>
      <c r="E183" s="90">
        <f t="shared" si="34"/>
        <v>0</v>
      </c>
    </row>
    <row r="184" spans="1:5" ht="60" hidden="1">
      <c r="A184" s="45" t="s">
        <v>233</v>
      </c>
      <c r="B184" s="4" t="s">
        <v>234</v>
      </c>
      <c r="C184" s="90">
        <v>9125370</v>
      </c>
      <c r="D184" s="90">
        <v>9125370</v>
      </c>
      <c r="E184" s="90">
        <f t="shared" si="34"/>
        <v>0</v>
      </c>
    </row>
    <row r="185" spans="1:5" hidden="1">
      <c r="C185" s="90">
        <v>9125370</v>
      </c>
      <c r="D185" s="90">
        <v>9125370</v>
      </c>
      <c r="E185" s="90">
        <f t="shared" si="34"/>
        <v>0</v>
      </c>
    </row>
    <row r="186" spans="1:5" hidden="1">
      <c r="C186" s="90">
        <v>9125370</v>
      </c>
      <c r="D186" s="90">
        <v>9125370</v>
      </c>
      <c r="E186" s="90">
        <f t="shared" si="34"/>
        <v>0</v>
      </c>
    </row>
    <row r="187" spans="1:5" ht="47.25">
      <c r="A187" s="46" t="s">
        <v>249</v>
      </c>
      <c r="B187" s="62" t="s">
        <v>250</v>
      </c>
      <c r="C187" s="95">
        <f>C188</f>
        <v>-4</v>
      </c>
      <c r="D187" s="95">
        <f>D188</f>
        <v>-4</v>
      </c>
      <c r="E187" s="95">
        <f t="shared" si="34"/>
        <v>0</v>
      </c>
    </row>
    <row r="188" spans="1:5" ht="45">
      <c r="A188" s="47" t="s">
        <v>251</v>
      </c>
      <c r="B188" s="63" t="s">
        <v>252</v>
      </c>
      <c r="C188" s="90">
        <f>C189</f>
        <v>-4</v>
      </c>
      <c r="D188" s="90">
        <f>D189</f>
        <v>-4</v>
      </c>
      <c r="E188" s="90">
        <f t="shared" si="34"/>
        <v>0</v>
      </c>
    </row>
    <row r="189" spans="1:5" ht="45">
      <c r="A189" s="47" t="s">
        <v>253</v>
      </c>
      <c r="B189" s="63" t="s">
        <v>254</v>
      </c>
      <c r="C189" s="90">
        <v>-4</v>
      </c>
      <c r="D189" s="90">
        <v>-4</v>
      </c>
      <c r="E189" s="90">
        <f t="shared" si="34"/>
        <v>0</v>
      </c>
    </row>
  </sheetData>
  <mergeCells count="1">
    <mergeCell ref="A1:C1"/>
  </mergeCells>
  <pageMargins left="0.59055118110236227" right="0.19685039370078741" top="0" bottom="0" header="0.51181102362204722" footer="0.51181102362204722"/>
  <pageSetup paperSize="9" scale="3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01.01.19 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Пользователь</cp:lastModifiedBy>
  <cp:lastPrinted>2019-01-15T07:16:43Z</cp:lastPrinted>
  <dcterms:created xsi:type="dcterms:W3CDTF">2003-06-18T05:34:07Z</dcterms:created>
  <dcterms:modified xsi:type="dcterms:W3CDTF">2019-04-02T00:52:38Z</dcterms:modified>
</cp:coreProperties>
</file>