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D155" i="3"/>
  <c r="D173"/>
  <c r="D59" l="1"/>
  <c r="D80"/>
  <c r="D81"/>
  <c r="D296"/>
  <c r="D294"/>
  <c r="D343" l="1"/>
  <c r="D342" s="1"/>
  <c r="D337"/>
  <c r="D224"/>
  <c r="D165"/>
  <c r="D164"/>
  <c r="D160"/>
  <c r="D94"/>
  <c r="D93" s="1"/>
  <c r="D28"/>
  <c r="D48"/>
  <c r="D265" l="1"/>
  <c r="D266"/>
  <c r="D301"/>
  <c r="D300" s="1"/>
  <c r="D340" l="1"/>
  <c r="D339" s="1"/>
  <c r="D329"/>
  <c r="D293"/>
  <c r="D227"/>
  <c r="D226" s="1"/>
  <c r="D100"/>
  <c r="D99" s="1"/>
  <c r="D47"/>
  <c r="D46" s="1"/>
  <c r="D45" s="1"/>
  <c r="D44" s="1"/>
  <c r="D32"/>
  <c r="D31" s="1"/>
  <c r="D26"/>
  <c r="D347" l="1"/>
  <c r="D346" s="1"/>
  <c r="D345" s="1"/>
  <c r="D172" l="1"/>
  <c r="D171" s="1"/>
  <c r="D170" s="1"/>
  <c r="D168"/>
  <c r="D167" s="1"/>
  <c r="D162"/>
  <c r="D159" s="1"/>
  <c r="D149" l="1"/>
  <c r="D148" s="1"/>
  <c r="D130"/>
  <c r="D129" s="1"/>
  <c r="D124"/>
  <c r="D123" s="1"/>
  <c r="D114"/>
  <c r="D113" s="1"/>
  <c r="D111" l="1"/>
  <c r="D110" s="1"/>
  <c r="D109" s="1"/>
  <c r="D107"/>
  <c r="D106" s="1"/>
  <c r="D104"/>
  <c r="D103" s="1"/>
  <c r="D97"/>
  <c r="D96" s="1"/>
  <c r="D233"/>
  <c r="D232" s="1"/>
  <c r="D72"/>
  <c r="D71" s="1"/>
  <c r="D78"/>
  <c r="D76"/>
  <c r="D335"/>
  <c r="D334" s="1"/>
  <c r="D332"/>
  <c r="D331" s="1"/>
  <c r="D327"/>
  <c r="D326" s="1"/>
  <c r="D218"/>
  <c r="D217" s="1"/>
  <c r="D277"/>
  <c r="D135"/>
  <c r="D274"/>
  <c r="D75" l="1"/>
  <c r="D74" s="1"/>
  <c r="D102"/>
  <c r="D258"/>
  <c r="D257" s="1"/>
  <c r="D255"/>
  <c r="D254" s="1"/>
  <c r="D269"/>
  <c r="D268" s="1"/>
  <c r="D42"/>
  <c r="D41" s="1"/>
  <c r="D279"/>
  <c r="D309" l="1"/>
  <c r="D308" s="1"/>
  <c r="D306"/>
  <c r="D53"/>
  <c r="D280"/>
  <c r="D278"/>
  <c r="D176"/>
  <c r="D175" s="1"/>
  <c r="D174" s="1"/>
  <c r="D144"/>
  <c r="D146"/>
  <c r="D141"/>
  <c r="D143" l="1"/>
  <c r="D215"/>
  <c r="D213"/>
  <c r="D211"/>
  <c r="D210" l="1"/>
  <c r="D209" s="1"/>
  <c r="D157" l="1"/>
  <c r="D156" s="1"/>
  <c r="D154"/>
  <c r="D153" s="1"/>
  <c r="D204"/>
  <c r="D203" s="1"/>
  <c r="D207"/>
  <c r="D206" s="1"/>
  <c r="D152" l="1"/>
  <c r="D151" s="1"/>
  <c r="D202"/>
  <c r="D201" s="1"/>
  <c r="D134" l="1"/>
  <c r="D230"/>
  <c r="D229" s="1"/>
  <c r="D35"/>
  <c r="D283"/>
  <c r="D51"/>
  <c r="D50" s="1"/>
  <c r="D276"/>
  <c r="D275" s="1"/>
  <c r="D262"/>
  <c r="D264"/>
  <c r="D261" l="1"/>
  <c r="D260" s="1"/>
  <c r="D127" l="1"/>
  <c r="D126" s="1"/>
  <c r="D91"/>
  <c r="D90" s="1"/>
  <c r="D85"/>
  <c r="D84" s="1"/>
  <c r="D88"/>
  <c r="D288"/>
  <c r="D290"/>
  <c r="D56"/>
  <c r="D298" l="1"/>
  <c r="D297" s="1"/>
  <c r="D137" l="1"/>
  <c r="D139"/>
  <c r="D133"/>
  <c r="D118"/>
  <c r="D117" s="1"/>
  <c r="D222"/>
  <c r="D39"/>
  <c r="D37"/>
  <c r="D20"/>
  <c r="D19" s="1"/>
  <c r="D16"/>
  <c r="D15" s="1"/>
  <c r="D14" s="1"/>
  <c r="D273"/>
  <c r="D247"/>
  <c r="D220" l="1"/>
  <c r="D221"/>
  <c r="D18"/>
  <c r="D13" s="1"/>
  <c r="D136"/>
  <c r="D132" s="1"/>
  <c r="D34"/>
  <c r="D30" s="1"/>
  <c r="D194"/>
  <c r="D193" s="1"/>
  <c r="D55"/>
  <c r="D49" s="1"/>
  <c r="D87"/>
  <c r="D83" s="1"/>
  <c r="D69"/>
  <c r="D238"/>
  <c r="D237" s="1"/>
  <c r="D241"/>
  <c r="D240" s="1"/>
  <c r="D285"/>
  <c r="D282" s="1"/>
  <c r="D321"/>
  <c r="D320" s="1"/>
  <c r="D249"/>
  <c r="D246" s="1"/>
  <c r="D318"/>
  <c r="D317" s="1"/>
  <c r="D121"/>
  <c r="D120" s="1"/>
  <c r="D116" s="1"/>
  <c r="D272"/>
  <c r="D324"/>
  <c r="D323" s="1"/>
  <c r="D199"/>
  <c r="D198" s="1"/>
  <c r="D197" s="1"/>
  <c r="D196" s="1"/>
  <c r="D64"/>
  <c r="D63" s="1"/>
  <c r="D304"/>
  <c r="D303" s="1"/>
  <c r="D24"/>
  <c r="D23" s="1"/>
  <c r="D312"/>
  <c r="D311" s="1"/>
  <c r="D67"/>
  <c r="D244"/>
  <c r="D243" s="1"/>
  <c r="D252"/>
  <c r="D251" s="1"/>
  <c r="D61"/>
  <c r="D60" s="1"/>
  <c r="D295"/>
  <c r="D292" s="1"/>
  <c r="D271" s="1"/>
  <c r="D315"/>
  <c r="D314" s="1"/>
  <c r="D182"/>
  <c r="D181" s="1"/>
  <c r="D187"/>
  <c r="D186" s="1"/>
  <c r="D190"/>
  <c r="D189" s="1"/>
  <c r="D236" l="1"/>
  <c r="D235" s="1"/>
  <c r="D22"/>
  <c r="D185"/>
  <c r="D192"/>
  <c r="D180"/>
  <c r="D179" s="1"/>
  <c r="D287"/>
  <c r="D66"/>
  <c r="D58" s="1"/>
  <c r="D12" l="1"/>
  <c r="D184"/>
  <c r="D178" s="1"/>
  <c r="D349" l="1"/>
</calcChain>
</file>

<file path=xl/sharedStrings.xml><?xml version="1.0" encoding="utf-8"?>
<sst xmlns="http://schemas.openxmlformats.org/spreadsheetml/2006/main" count="690" uniqueCount="269">
  <si>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</si>
  <si>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</si>
  <si>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</si>
  <si>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</si>
  <si>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</si>
  <si>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</si>
  <si>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</si>
  <si>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</si>
  <si>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</si>
  <si>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</si>
  <si>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</si>
  <si>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</si>
  <si>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</si>
  <si>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</si>
  <si>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</si>
  <si>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</si>
  <si>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</si>
  <si>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</si>
  <si>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</si>
  <si>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</si>
  <si>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</si>
  <si>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</si>
  <si>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</si>
  <si>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</si>
  <si>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</si>
  <si>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</si>
  <si>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</si>
  <si>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</si>
  <si>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</si>
  <si>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</si>
  <si>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</si>
  <si>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</si>
  <si>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</si>
  <si>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</si>
  <si>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</si>
  <si>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</si>
  <si>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</si>
  <si>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</si>
  <si>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</si>
  <si>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</si>
  <si>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</si>
  <si>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</si>
  <si>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</si>
  <si>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</si>
  <si>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</si>
  <si>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</si>
  <si>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</si>
  <si>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</si>
  <si>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</si>
  <si>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</si>
  <si>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</si>
  <si>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</si>
  <si>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</si>
  <si>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</si>
  <si>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</si>
  <si>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</si>
  <si>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</si>
  <si>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</si>
  <si>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</si>
  <si>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</si>
  <si>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</si>
  <si>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</si>
  <si>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</si>
  <si>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</si>
  <si>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</si>
  <si>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</si>
  <si>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</si>
  <si>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</si>
  <si>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</si>
  <si>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</si>
  <si>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</si>
  <si>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</si>
  <si>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</si>
  <si>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</si>
  <si>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</si>
  <si>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</si>
  <si>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</si>
  <si>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</si>
  <si>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</si>
  <si>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</si>
  <si>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</si>
  <si>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</si>
  <si>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</si>
  <si>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</si>
  <si>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</si>
  <si>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</si>
  <si>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</si>
  <si>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</si>
  <si>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</si>
  <si>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</si>
  <si>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</si>
  <si>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</si>
  <si>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</si>
  <si>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</si>
  <si>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</si>
  <si>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</si>
  <si>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</si>
  <si>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</si>
  <si>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</si>
  <si>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</si>
  <si>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</si>
  <si>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</si>
  <si>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</si>
  <si>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</si>
  <si>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</si>
  <si>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</si>
  <si>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</si>
  <si>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</si>
  <si>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</si>
  <si>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88 0 00 79207</t>
  </si>
  <si>
    <t>200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</si>
  <si>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</si>
  <si>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</si>
  <si>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</si>
  <si>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</si>
  <si>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</si>
  <si>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</si>
  <si>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</si>
  <si>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.01 5 00 00400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</si>
  <si>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</si>
  <si>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</si>
  <si>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</si>
  <si>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</si>
  <si>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</si>
  <si>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</si>
  <si>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</si>
  <si>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</si>
  <si>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</si>
  <si>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</si>
  <si>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</si>
  <si>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</si>
  <si>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</si>
  <si>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</si>
  <si>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</si>
  <si>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</si>
  <si>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</si>
  <si>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</si>
  <si>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</si>
  <si>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</si>
  <si>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</si>
  <si>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</si>
  <si>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</si>
  <si>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</si>
  <si>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</si>
  <si>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</si>
  <si>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</si>
  <si>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</si>
  <si>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01 51601</t>
  </si>
  <si>
    <t>.06 2 02 51702</t>
  </si>
  <si>
    <t>.06 3 01 51106</t>
  </si>
  <si>
    <t>.06 4 01 20400</t>
  </si>
  <si>
    <t>.07 0 00 92305</t>
  </si>
  <si>
    <t>88 0 00 20300</t>
  </si>
  <si>
    <t>88 0 00 20400</t>
  </si>
  <si>
    <t>88 0 00 07050</t>
  </si>
  <si>
    <t>88 0 00 58604</t>
  </si>
  <si>
    <t>88 0 00 49101</t>
  </si>
  <si>
    <t>Осуществление государственных полномочий в сфере  труда</t>
  </si>
  <si>
    <t>88 0 00 79220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</si>
  <si>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</si>
  <si>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</si>
  <si>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</si>
  <si>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</si>
  <si>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</si>
  <si>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</si>
  <si>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</si>
  <si>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</si>
  <si>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</si>
  <si>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 xml:space="preserve">Подпрограмма "Развитие физической культуры и массового спорта в муниципальном районе "Карымский район" 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</si>
  <si>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</si>
  <si>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</si>
  <si>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</si>
  <si>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88 0 00 00701</t>
  </si>
  <si>
    <t>Субсидии автономным учреждениям</t>
  </si>
  <si>
    <t>Приложение №11 к решению Совета района</t>
  </si>
  <si>
    <t>Премии и гранты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</si>
  <si>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</si>
  <si>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</si>
  <si>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</si>
  <si>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</si>
  <si>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2019 год </t>
  </si>
  <si>
    <t>Сумма, тыс.рублей</t>
  </si>
  <si>
    <t>Осуществление государственных полномочий в области социальной защиты населения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</si>
  <si>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</si>
  <si>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</si>
  <si>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</si>
  <si>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Капитальные вложения в объекты муниципальной собственности</t>
  </si>
  <si>
    <t>09 1 00 74580</t>
  </si>
  <si>
    <t>09 1 00 74581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</si>
  <si>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2018-2021 годы</t>
  </si>
  <si>
    <t>Подпрограмма "Развитие культуры в муниципальном районе "Карымский район" на 2018-2021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</si>
  <si>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</si>
  <si>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Программа "Социальная поддержка граждан на 2017-2021 годы"</t>
  </si>
  <si>
    <t>.01 5 00 92300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</si>
  <si>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</si>
  <si>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Муниципальная программа "Обеспечение деятельности администрации муниципального района «Карымский район» на 2017-2021 годы"</t>
  </si>
  <si>
    <t>Программа "Развитие системы образования муниципального района "Карымский район"  на 2017-2021 годы"</t>
  </si>
  <si>
    <t xml:space="preserve"> Муниципальная программа «Управление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Карымский района на 2017-2021 годы"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</si>
  <si>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</si>
  <si>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</si>
  <si>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</si>
  <si>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.06 4 02 S8180</t>
  </si>
  <si>
    <t>88 0 00 92300</t>
  </si>
  <si>
    <t>Строительство объектов общегражданского назначения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</si>
  <si>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</si>
  <si>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88 0 00 10202</t>
  </si>
  <si>
    <t>400</t>
  </si>
  <si>
    <t>410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</si>
  <si>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</si>
  <si>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</si>
  <si>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</si>
  <si>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</si>
  <si>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00000</t>
  </si>
  <si>
    <t>.04 1 Р2 52320</t>
  </si>
  <si>
    <t>.04 1 00 S8180</t>
  </si>
  <si>
    <t>.07 0 00 S8180</t>
  </si>
  <si>
    <t>.04 2 00 S8180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</si>
  <si>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</si>
  <si>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</si>
  <si>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Прочая закупка товаров, работ и услуг для муниципальных нужд</t>
  </si>
  <si>
    <t>Создание новых мест в общеобразовательных организациях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</si>
  <si>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</si>
  <si>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</si>
  <si>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2 Е1 00000</t>
  </si>
  <si>
    <t>.04 2 Е1 51690</t>
  </si>
  <si>
    <t>.04 2 Е1 55200</t>
  </si>
  <si>
    <t>.04 2 Е4 00000</t>
  </si>
  <si>
    <t>.04 2 Е4 52100</t>
  </si>
  <si>
    <t xml:space="preserve"> .04 2 00 07050</t>
  </si>
  <si>
    <t>.04 2 00 07050</t>
  </si>
  <si>
    <t>.04 3 00 S8180</t>
  </si>
  <si>
    <t>Организация отдыха,  оздоровления и занятости детей и подростков</t>
  </si>
  <si>
    <t>.04 3 00 11432</t>
  </si>
  <si>
    <t>.04 4 00 S8180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</si>
  <si>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</si>
  <si>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.05 1 00 L4670</t>
  </si>
  <si>
    <t>.05 1 00 S8180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</si>
  <si>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</si>
  <si>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</si>
  <si>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.05 1 А1 00000</t>
  </si>
  <si>
    <t>.05 1 А1 55190</t>
  </si>
  <si>
    <t>Муниципальная программа«Обеспечение доступным и комфортным жильём жителей муниципального района «Карымский район»на 2017-2020 годы"</t>
  </si>
  <si>
    <t>Подпрограмма "Обеспечение жильем молодых семей муниципального района "Карымский район""</t>
  </si>
  <si>
    <t>.02 0 00 00000</t>
  </si>
  <si>
    <t>.02 1 00 00000</t>
  </si>
  <si>
    <t>.02 1 00  L4970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</si>
  <si>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</si>
  <si>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</si>
  <si>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88 0 F2 00000</t>
  </si>
  <si>
    <t>88 0 F2 55550</t>
  </si>
  <si>
    <t>,01 5 00 07050</t>
  </si>
  <si>
    <t>.04 2 00 S8181</t>
  </si>
  <si>
    <t>Расходы, выделяемые на выравнивание обеспеченности муниципальных районов Забайкальского края на реализацию отдельных расходных обязательств муниципальных районов Забайкальского края</t>
  </si>
  <si>
    <t>.04 3 00 S1101</t>
  </si>
  <si>
    <t>.07 0 00 07050</t>
  </si>
  <si>
    <t>.09 2 00 79581</t>
  </si>
  <si>
    <t>88 0 00 S4317</t>
  </si>
  <si>
    <t>Cтроительство,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</si>
  <si>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88 0 00 51106</t>
  </si>
  <si>
    <t>Реализация мероприятий по обеспечению жильем молодых семей</t>
  </si>
  <si>
    <t>.01 2 00 S4317</t>
  </si>
  <si>
    <t>.04 2 00 L6480</t>
  </si>
  <si>
    <t>Обеспечение оборудования зданий общеобразовательных организаций санитарно-гигиеническими помещениями с соблюдением температурного режима</t>
  </si>
  <si>
    <t>.05 1 00 L5190</t>
  </si>
  <si>
    <t>Поддержка  отрасли  культуры</t>
  </si>
  <si>
    <t>88 0 00 S8180</t>
  </si>
  <si>
    <r>
      <t>Подпрограмма «</t>
    </r>
    <r>
      <rPr>
        <b/>
        <sz val="11.5"/>
        <color rgb="FF333333"/>
        <rFont val="Arial"/>
        <family val="2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"/>
        <family val="2"/>
        <charset val="204"/>
      </rPr>
      <t>»</t>
    </r>
  </si>
  <si>
    <t>.04 1 00 07050</t>
  </si>
  <si>
    <t>№ 170 от  "15 "августа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</si>
</sst>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3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.5"/>
      <color rgb="FF333333"/>
      <name val="Arial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8" fillId="0" borderId="0"/>
    <xf numFmtId="165" fontId="8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/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/>
    </xf>
    <xf numFmtId="0" fontId="12" fillId="4" borderId="1" xfId="0" applyFont="1" applyFill="1" applyBorder="1" applyAlignment="1">
      <alignment horizontal="center" wrapText="1"/>
    </xf>
    <xf numFmtId="0" fontId="9" fillId="0" borderId="0" xfId="0" applyFont="1" applyAlignment="1">
      <alignment horizontal="justify"/>
    </xf>
    <xf numFmtId="0" fontId="8" fillId="3" borderId="2" xfId="0" applyFont="1" applyFill="1" applyBorder="1" applyAlignment="1">
      <alignment horizontal="justify" wrapText="1"/>
    </xf>
    <xf numFmtId="0" fontId="8" fillId="3" borderId="3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justify"/>
    </xf>
    <xf numFmtId="0" fontId="11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justify" wrapText="1"/>
    </xf>
    <xf numFmtId="0" fontId="14" fillId="2" borderId="4" xfId="0" applyFont="1" applyFill="1" applyBorder="1" applyAlignment="1">
      <alignment horizontal="justify" vertical="top" wrapText="1"/>
    </xf>
    <xf numFmtId="0" fontId="9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0" borderId="1" xfId="0" applyFont="1" applyBorder="1"/>
    <xf numFmtId="0" fontId="14" fillId="2" borderId="0" xfId="0" applyFont="1" applyFill="1" applyAlignment="1">
      <alignment wrapText="1"/>
    </xf>
    <xf numFmtId="0" fontId="15" fillId="2" borderId="1" xfId="0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164" fontId="16" fillId="2" borderId="1" xfId="0" applyNumberFormat="1" applyFont="1" applyFill="1" applyBorder="1"/>
    <xf numFmtId="166" fontId="8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right"/>
    </xf>
    <xf numFmtId="166" fontId="16" fillId="2" borderId="1" xfId="0" applyNumberFormat="1" applyFont="1" applyFill="1" applyBorder="1"/>
    <xf numFmtId="166" fontId="0" fillId="2" borderId="1" xfId="0" applyNumberFormat="1" applyFont="1" applyFill="1" applyBorder="1"/>
    <xf numFmtId="164" fontId="19" fillId="2" borderId="1" xfId="0" applyNumberFormat="1" applyFont="1" applyFill="1" applyBorder="1"/>
    <xf numFmtId="164" fontId="0" fillId="2" borderId="1" xfId="0" applyNumberFormat="1" applyFont="1" applyFill="1" applyBorder="1"/>
    <xf numFmtId="166" fontId="16" fillId="0" borderId="1" xfId="0" applyNumberFormat="1" applyFont="1" applyFill="1" applyBorder="1"/>
    <xf numFmtId="0" fontId="8" fillId="0" borderId="1" xfId="0" applyFont="1" applyFill="1" applyBorder="1" applyAlignment="1">
      <alignment horizontal="right"/>
    </xf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166" fontId="19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2" borderId="0" xfId="0" applyFont="1" applyFill="1" applyBorder="1"/>
    <xf numFmtId="3" fontId="0" fillId="2" borderId="1" xfId="0" applyNumberFormat="1" applyFont="1" applyFill="1" applyBorder="1" applyAlignment="1">
      <alignment horizontal="center"/>
    </xf>
    <xf numFmtId="164" fontId="16" fillId="4" borderId="1" xfId="0" applyNumberFormat="1" applyFont="1" applyFill="1" applyBorder="1"/>
    <xf numFmtId="164" fontId="20" fillId="4" borderId="1" xfId="0" applyNumberFormat="1" applyFont="1" applyFill="1" applyBorder="1"/>
    <xf numFmtId="164" fontId="20" fillId="2" borderId="1" xfId="0" applyNumberFormat="1" applyFont="1" applyFill="1" applyBorder="1"/>
    <xf numFmtId="164" fontId="16" fillId="2" borderId="1" xfId="0" applyNumberFormat="1" applyFont="1" applyFill="1" applyBorder="1" applyAlignment="1">
      <alignment horizontal="right"/>
    </xf>
    <xf numFmtId="166" fontId="16" fillId="4" borderId="1" xfId="0" applyNumberFormat="1" applyFont="1" applyFill="1" applyBorder="1"/>
    <xf numFmtId="164" fontId="0" fillId="2" borderId="0" xfId="0" applyNumberFormat="1" applyFont="1" applyFill="1" applyBorder="1"/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4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16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wrapText="1"/>
    </xf>
    <xf numFmtId="0" fontId="22" fillId="2" borderId="0" xfId="0" applyFont="1" applyFill="1"/>
    <xf numFmtId="0" fontId="16" fillId="2" borderId="1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9"/>
  <sheetViews>
    <sheetView tabSelected="1" zoomScaleNormal="100" zoomScaleSheetLayoutView="75" workbookViewId="0">
      <selection activeCell="B1" sqref="B1"/>
    </sheetView>
  </sheetViews>
  <sheetFormatPr defaultRowHeight="12.75"/>
  <cols>
    <col min="1" max="1" width="70" style="95" customWidth="1"/>
    <col min="2" max="2" width="18.5703125" style="87" customWidth="1"/>
    <col min="3" max="3" width="10.42578125" style="4" customWidth="1"/>
    <col min="4" max="4" width="14.42578125" style="79" customWidth="1"/>
    <col min="7" max="7" width="9.28515625" bestFit="1" customWidth="1"/>
  </cols>
  <sheetData>
    <row r="1" spans="1:4">
      <c r="B1" s="87" t="s">
        <v>174</v>
      </c>
    </row>
    <row r="2" spans="1:4">
      <c r="B2" s="87" t="s">
        <v>268</v>
      </c>
    </row>
    <row r="5" spans="1:4" ht="70.5" customHeight="1">
      <c r="A5" s="108" t="s">
        <v>180</v>
      </c>
      <c r="B5" s="109"/>
      <c r="C5" s="109"/>
      <c r="D5" s="110"/>
    </row>
    <row r="6" spans="1:4" ht="15.75" customHeight="1">
      <c r="A6" s="112"/>
      <c r="B6" s="112"/>
      <c r="C6" s="112"/>
    </row>
    <row r="7" spans="1:4" ht="14.25" customHeight="1">
      <c r="A7" s="96"/>
      <c r="B7" s="88"/>
      <c r="C7" s="5"/>
    </row>
    <row r="8" spans="1:4" hidden="1"/>
    <row r="9" spans="1:4" ht="30" customHeight="1">
      <c r="A9" s="111" t="s">
        <v>0</v>
      </c>
      <c r="B9" s="114" t="s">
        <v>6</v>
      </c>
      <c r="C9" s="116" t="s">
        <v>7</v>
      </c>
      <c r="D9" s="113" t="s">
        <v>181</v>
      </c>
    </row>
    <row r="10" spans="1:4" ht="3.75" customHeight="1">
      <c r="A10" s="111"/>
      <c r="B10" s="115"/>
      <c r="C10" s="117"/>
      <c r="D10" s="113"/>
    </row>
    <row r="11" spans="1:4">
      <c r="A11" s="97">
        <v>1</v>
      </c>
      <c r="B11" s="38">
        <v>2</v>
      </c>
      <c r="C11" s="6">
        <v>3</v>
      </c>
      <c r="D11" s="80">
        <v>4</v>
      </c>
    </row>
    <row r="12" spans="1:4" ht="51" customHeight="1">
      <c r="A12" s="17" t="s">
        <v>194</v>
      </c>
      <c r="B12" s="89" t="s">
        <v>62</v>
      </c>
      <c r="C12" s="35"/>
      <c r="D12" s="81">
        <f>D13+D22+D30</f>
        <v>32325.200000000001</v>
      </c>
    </row>
    <row r="13" spans="1:4" ht="23.25" customHeight="1">
      <c r="A13" s="98" t="s">
        <v>63</v>
      </c>
      <c r="B13" s="37" t="s">
        <v>65</v>
      </c>
      <c r="C13" s="36"/>
      <c r="D13" s="64">
        <f>D14+D18</f>
        <v>510</v>
      </c>
    </row>
    <row r="14" spans="1:4" ht="36" customHeight="1">
      <c r="A14" s="11" t="s">
        <v>64</v>
      </c>
      <c r="B14" s="37" t="s">
        <v>66</v>
      </c>
      <c r="C14" s="37"/>
      <c r="D14" s="64">
        <f>D15</f>
        <v>100</v>
      </c>
    </row>
    <row r="15" spans="1:4" ht="25.5">
      <c r="A15" s="99" t="s">
        <v>28</v>
      </c>
      <c r="B15" s="38" t="s">
        <v>142</v>
      </c>
      <c r="C15" s="38"/>
      <c r="D15" s="28">
        <f>D16</f>
        <v>100</v>
      </c>
    </row>
    <row r="16" spans="1:4" ht="35.25" customHeight="1">
      <c r="A16" s="12" t="s">
        <v>54</v>
      </c>
      <c r="B16" s="38" t="s">
        <v>142</v>
      </c>
      <c r="C16" s="38">
        <v>200</v>
      </c>
      <c r="D16" s="28">
        <f>D17</f>
        <v>100</v>
      </c>
    </row>
    <row r="17" spans="1:4" ht="31.5" customHeight="1">
      <c r="A17" s="12" t="s">
        <v>55</v>
      </c>
      <c r="B17" s="38" t="s">
        <v>142</v>
      </c>
      <c r="C17" s="38">
        <v>240</v>
      </c>
      <c r="D17" s="28">
        <v>100</v>
      </c>
    </row>
    <row r="18" spans="1:4" ht="33" customHeight="1">
      <c r="A18" s="10" t="s">
        <v>67</v>
      </c>
      <c r="B18" s="37" t="s">
        <v>68</v>
      </c>
      <c r="C18" s="37"/>
      <c r="D18" s="64">
        <f>D19</f>
        <v>410</v>
      </c>
    </row>
    <row r="19" spans="1:4" ht="22.5" customHeight="1">
      <c r="A19" s="29" t="s">
        <v>16</v>
      </c>
      <c r="B19" s="38" t="s">
        <v>162</v>
      </c>
      <c r="C19" s="38"/>
      <c r="D19" s="28">
        <f>D20</f>
        <v>410</v>
      </c>
    </row>
    <row r="20" spans="1:4" ht="25.5">
      <c r="A20" s="12" t="s">
        <v>54</v>
      </c>
      <c r="B20" s="38" t="s">
        <v>162</v>
      </c>
      <c r="C20" s="38">
        <v>200</v>
      </c>
      <c r="D20" s="28">
        <f>D21</f>
        <v>410</v>
      </c>
    </row>
    <row r="21" spans="1:4" ht="34.5" customHeight="1">
      <c r="A21" s="12" t="s">
        <v>55</v>
      </c>
      <c r="B21" s="38" t="s">
        <v>162</v>
      </c>
      <c r="C21" s="38">
        <v>240</v>
      </c>
      <c r="D21" s="28">
        <v>410</v>
      </c>
    </row>
    <row r="22" spans="1:4" ht="64.5" customHeight="1">
      <c r="A22" s="15" t="s">
        <v>71</v>
      </c>
      <c r="B22" s="37" t="s">
        <v>72</v>
      </c>
      <c r="C22" s="39"/>
      <c r="D22" s="64">
        <f>D23</f>
        <v>27586.400000000001</v>
      </c>
    </row>
    <row r="23" spans="1:4" ht="60">
      <c r="A23" s="11" t="s">
        <v>34</v>
      </c>
      <c r="B23" s="37" t="s">
        <v>143</v>
      </c>
      <c r="C23" s="40"/>
      <c r="D23" s="64">
        <f>D24+D26+D28</f>
        <v>27586.400000000001</v>
      </c>
    </row>
    <row r="24" spans="1:4" ht="30.75" customHeight="1">
      <c r="A24" s="12" t="s">
        <v>54</v>
      </c>
      <c r="B24" s="38" t="s">
        <v>143</v>
      </c>
      <c r="C24" s="38">
        <v>200</v>
      </c>
      <c r="D24" s="28">
        <f>D25</f>
        <v>3709.2</v>
      </c>
    </row>
    <row r="25" spans="1:4" ht="29.25" customHeight="1">
      <c r="A25" s="12" t="s">
        <v>55</v>
      </c>
      <c r="B25" s="38" t="s">
        <v>143</v>
      </c>
      <c r="C25" s="38">
        <v>240</v>
      </c>
      <c r="D25" s="28">
        <v>3709.2</v>
      </c>
    </row>
    <row r="26" spans="1:4" ht="29.25" customHeight="1">
      <c r="A26" s="59" t="s">
        <v>8</v>
      </c>
      <c r="B26" s="38" t="s">
        <v>143</v>
      </c>
      <c r="C26" s="55">
        <v>500</v>
      </c>
      <c r="D26" s="73">
        <f>D27</f>
        <v>7210</v>
      </c>
    </row>
    <row r="27" spans="1:4" ht="29.25" customHeight="1">
      <c r="A27" s="29" t="s">
        <v>11</v>
      </c>
      <c r="B27" s="38" t="s">
        <v>143</v>
      </c>
      <c r="C27" s="55">
        <v>540</v>
      </c>
      <c r="D27" s="73">
        <v>7210</v>
      </c>
    </row>
    <row r="28" spans="1:4" ht="29.25" customHeight="1">
      <c r="A28" s="25" t="s">
        <v>54</v>
      </c>
      <c r="B28" s="38" t="s">
        <v>260</v>
      </c>
      <c r="C28" s="76">
        <v>200</v>
      </c>
      <c r="D28" s="73">
        <f>D29</f>
        <v>16667.2</v>
      </c>
    </row>
    <row r="29" spans="1:4" ht="29.25" customHeight="1">
      <c r="A29" s="25" t="s">
        <v>55</v>
      </c>
      <c r="B29" s="38" t="s">
        <v>260</v>
      </c>
      <c r="C29" s="76">
        <v>240</v>
      </c>
      <c r="D29" s="73">
        <v>16667.2</v>
      </c>
    </row>
    <row r="30" spans="1:4" ht="72" customHeight="1">
      <c r="A30" s="15" t="s">
        <v>69</v>
      </c>
      <c r="B30" s="37" t="s">
        <v>117</v>
      </c>
      <c r="C30" s="36"/>
      <c r="D30" s="64">
        <f>D34+D41+D31</f>
        <v>4228.8</v>
      </c>
    </row>
    <row r="31" spans="1:4" ht="25.5" customHeight="1">
      <c r="A31" s="59" t="s">
        <v>9</v>
      </c>
      <c r="B31" s="38" t="s">
        <v>250</v>
      </c>
      <c r="C31" s="55"/>
      <c r="D31" s="73">
        <f>D32</f>
        <v>51</v>
      </c>
    </row>
    <row r="32" spans="1:4" ht="25.5" customHeight="1">
      <c r="A32" s="25" t="s">
        <v>54</v>
      </c>
      <c r="B32" s="38" t="s">
        <v>250</v>
      </c>
      <c r="C32" s="55">
        <v>200</v>
      </c>
      <c r="D32" s="73">
        <f>D33</f>
        <v>51</v>
      </c>
    </row>
    <row r="33" spans="1:4" ht="25.5" customHeight="1">
      <c r="A33" s="25" t="s">
        <v>55</v>
      </c>
      <c r="B33" s="38" t="s">
        <v>250</v>
      </c>
      <c r="C33" s="55">
        <v>240</v>
      </c>
      <c r="D33" s="73">
        <v>51</v>
      </c>
    </row>
    <row r="34" spans="1:4" ht="15">
      <c r="A34" s="9" t="s">
        <v>1</v>
      </c>
      <c r="B34" s="37" t="s">
        <v>144</v>
      </c>
      <c r="C34" s="41"/>
      <c r="D34" s="64">
        <f>D35+D37+D39</f>
        <v>4001.2</v>
      </c>
    </row>
    <row r="35" spans="1:4" ht="38.25">
      <c r="A35" s="12" t="s">
        <v>52</v>
      </c>
      <c r="B35" s="38" t="s">
        <v>144</v>
      </c>
      <c r="C35" s="38">
        <v>100</v>
      </c>
      <c r="D35" s="28">
        <f>D36</f>
        <v>4001.2</v>
      </c>
    </row>
    <row r="36" spans="1:4" ht="30.75" customHeight="1">
      <c r="A36" s="12" t="s">
        <v>53</v>
      </c>
      <c r="B36" s="38" t="s">
        <v>144</v>
      </c>
      <c r="C36" s="38">
        <v>120</v>
      </c>
      <c r="D36" s="65">
        <v>4001.2</v>
      </c>
    </row>
    <row r="37" spans="1:4" ht="2.25" hidden="1" customHeight="1">
      <c r="A37" s="12" t="s">
        <v>54</v>
      </c>
      <c r="B37" s="38" t="s">
        <v>144</v>
      </c>
      <c r="C37" s="38">
        <v>200</v>
      </c>
      <c r="D37" s="28">
        <f>D38</f>
        <v>0</v>
      </c>
    </row>
    <row r="38" spans="1:4" ht="25.5" hidden="1">
      <c r="A38" s="12" t="s">
        <v>55</v>
      </c>
      <c r="B38" s="38" t="s">
        <v>144</v>
      </c>
      <c r="C38" s="38">
        <v>240</v>
      </c>
      <c r="D38" s="28"/>
    </row>
    <row r="39" spans="1:4" hidden="1">
      <c r="A39" s="12" t="s">
        <v>19</v>
      </c>
      <c r="B39" s="38" t="s">
        <v>144</v>
      </c>
      <c r="C39" s="38">
        <v>800</v>
      </c>
      <c r="D39" s="28">
        <f>D40</f>
        <v>0</v>
      </c>
    </row>
    <row r="40" spans="1:4" hidden="1">
      <c r="A40" s="12" t="s">
        <v>17</v>
      </c>
      <c r="B40" s="38" t="s">
        <v>118</v>
      </c>
      <c r="C40" s="38">
        <v>850</v>
      </c>
      <c r="D40" s="28"/>
    </row>
    <row r="41" spans="1:4">
      <c r="A41" s="29" t="s">
        <v>16</v>
      </c>
      <c r="B41" s="38" t="s">
        <v>193</v>
      </c>
      <c r="C41" s="38"/>
      <c r="D41" s="28">
        <f>D42</f>
        <v>176.6</v>
      </c>
    </row>
    <row r="42" spans="1:4" ht="25.5">
      <c r="A42" s="12" t="s">
        <v>54</v>
      </c>
      <c r="B42" s="38" t="s">
        <v>193</v>
      </c>
      <c r="C42" s="38">
        <v>200</v>
      </c>
      <c r="D42" s="28">
        <f>D43</f>
        <v>176.6</v>
      </c>
    </row>
    <row r="43" spans="1:4" ht="25.5">
      <c r="A43" s="12" t="s">
        <v>55</v>
      </c>
      <c r="B43" s="38" t="s">
        <v>193</v>
      </c>
      <c r="C43" s="38">
        <v>240</v>
      </c>
      <c r="D43" s="28">
        <v>176.6</v>
      </c>
    </row>
    <row r="44" spans="1:4" ht="57" customHeight="1">
      <c r="A44" s="62" t="s">
        <v>241</v>
      </c>
      <c r="B44" s="89" t="s">
        <v>243</v>
      </c>
      <c r="C44" s="61"/>
      <c r="D44" s="82">
        <f>D45</f>
        <v>888.3</v>
      </c>
    </row>
    <row r="45" spans="1:4" ht="30">
      <c r="A45" s="9" t="s">
        <v>242</v>
      </c>
      <c r="B45" s="37" t="s">
        <v>244</v>
      </c>
      <c r="C45" s="56"/>
      <c r="D45" s="83">
        <f>D46</f>
        <v>888.3</v>
      </c>
    </row>
    <row r="46" spans="1:4" ht="30">
      <c r="A46" s="9" t="s">
        <v>259</v>
      </c>
      <c r="B46" s="37" t="s">
        <v>245</v>
      </c>
      <c r="C46" s="56"/>
      <c r="D46" s="69">
        <f>D47</f>
        <v>888.3</v>
      </c>
    </row>
    <row r="47" spans="1:4" ht="14.25">
      <c r="A47" s="59" t="s">
        <v>41</v>
      </c>
      <c r="B47" s="38" t="s">
        <v>245</v>
      </c>
      <c r="C47" s="55">
        <v>300</v>
      </c>
      <c r="D47" s="73">
        <f>D48</f>
        <v>888.3</v>
      </c>
    </row>
    <row r="48" spans="1:4">
      <c r="A48" s="29" t="s">
        <v>21</v>
      </c>
      <c r="B48" s="38" t="s">
        <v>245</v>
      </c>
      <c r="C48" s="55">
        <v>320</v>
      </c>
      <c r="D48" s="73">
        <f>621.8+266.5</f>
        <v>888.3</v>
      </c>
    </row>
    <row r="49" spans="1:4" ht="59.25" customHeight="1">
      <c r="A49" s="17" t="s">
        <v>195</v>
      </c>
      <c r="B49" s="89" t="s">
        <v>56</v>
      </c>
      <c r="C49" s="35"/>
      <c r="D49" s="81">
        <f>D50+D55</f>
        <v>12533.6</v>
      </c>
    </row>
    <row r="50" spans="1:4" ht="23.25" customHeight="1">
      <c r="A50" s="9" t="s">
        <v>1</v>
      </c>
      <c r="B50" s="37" t="s">
        <v>145</v>
      </c>
      <c r="C50" s="41"/>
      <c r="D50" s="64">
        <f>D51+D53</f>
        <v>12126.5</v>
      </c>
    </row>
    <row r="51" spans="1:4" ht="42" customHeight="1">
      <c r="A51" s="12" t="s">
        <v>52</v>
      </c>
      <c r="B51" s="38" t="s">
        <v>145</v>
      </c>
      <c r="C51" s="38">
        <v>100</v>
      </c>
      <c r="D51" s="28">
        <f>D52</f>
        <v>12080</v>
      </c>
    </row>
    <row r="52" spans="1:4" ht="17.25" customHeight="1">
      <c r="A52" s="12" t="s">
        <v>53</v>
      </c>
      <c r="B52" s="38" t="s">
        <v>145</v>
      </c>
      <c r="C52" s="38">
        <v>120</v>
      </c>
      <c r="D52" s="28">
        <v>12080</v>
      </c>
    </row>
    <row r="53" spans="1:4" ht="15.75" customHeight="1">
      <c r="A53" s="12" t="s">
        <v>19</v>
      </c>
      <c r="B53" s="38" t="s">
        <v>145</v>
      </c>
      <c r="C53" s="38">
        <v>800</v>
      </c>
      <c r="D53" s="28">
        <f>D54</f>
        <v>46.5</v>
      </c>
    </row>
    <row r="54" spans="1:4" ht="15.75" customHeight="1">
      <c r="A54" s="12" t="s">
        <v>17</v>
      </c>
      <c r="B54" s="38" t="s">
        <v>145</v>
      </c>
      <c r="C54" s="38">
        <v>850</v>
      </c>
      <c r="D54" s="28">
        <v>46.5</v>
      </c>
    </row>
    <row r="55" spans="1:4" ht="18.75" customHeight="1">
      <c r="A55" s="9" t="s">
        <v>157</v>
      </c>
      <c r="B55" s="37" t="s">
        <v>111</v>
      </c>
      <c r="C55" s="41"/>
      <c r="D55" s="84">
        <f>D56</f>
        <v>407.1</v>
      </c>
    </row>
    <row r="56" spans="1:4" s="3" customFormat="1" ht="42" customHeight="1">
      <c r="A56" s="12" t="s">
        <v>52</v>
      </c>
      <c r="B56" s="38" t="s">
        <v>111</v>
      </c>
      <c r="C56" s="38">
        <v>100</v>
      </c>
      <c r="D56" s="66">
        <f>D57</f>
        <v>407.1</v>
      </c>
    </row>
    <row r="57" spans="1:4" ht="32.25" customHeight="1">
      <c r="A57" s="14" t="s">
        <v>61</v>
      </c>
      <c r="B57" s="38" t="s">
        <v>111</v>
      </c>
      <c r="C57" s="38">
        <v>110</v>
      </c>
      <c r="D57" s="66">
        <v>407.1</v>
      </c>
    </row>
    <row r="58" spans="1:4" ht="55.5" customHeight="1">
      <c r="A58" s="17" t="s">
        <v>196</v>
      </c>
      <c r="B58" s="89" t="s">
        <v>74</v>
      </c>
      <c r="C58" s="35"/>
      <c r="D58" s="81">
        <f>D59+D83+D116+D132</f>
        <v>699572.10000000009</v>
      </c>
    </row>
    <row r="59" spans="1:4" ht="30" customHeight="1">
      <c r="A59" s="98" t="s">
        <v>73</v>
      </c>
      <c r="B59" s="37" t="s">
        <v>75</v>
      </c>
      <c r="C59" s="36"/>
      <c r="D59" s="64">
        <f>D60+D63+D66+D71+D74+D80</f>
        <v>210673.9</v>
      </c>
    </row>
    <row r="60" spans="1:4" ht="25.5" customHeight="1">
      <c r="A60" s="9" t="s">
        <v>2</v>
      </c>
      <c r="B60" s="37" t="s">
        <v>76</v>
      </c>
      <c r="C60" s="41"/>
      <c r="D60" s="64">
        <f>D61</f>
        <v>56977.3</v>
      </c>
    </row>
    <row r="61" spans="1:4" ht="25.5">
      <c r="A61" s="14" t="s">
        <v>77</v>
      </c>
      <c r="B61" s="38" t="s">
        <v>76</v>
      </c>
      <c r="C61" s="38">
        <v>600</v>
      </c>
      <c r="D61" s="28">
        <f>D62</f>
        <v>56977.3</v>
      </c>
    </row>
    <row r="62" spans="1:4" ht="25.5" customHeight="1">
      <c r="A62" s="29" t="s">
        <v>24</v>
      </c>
      <c r="B62" s="38" t="s">
        <v>76</v>
      </c>
      <c r="C62" s="38">
        <v>610</v>
      </c>
      <c r="D62" s="65">
        <v>56977.3</v>
      </c>
    </row>
    <row r="63" spans="1:4" ht="129.75" customHeight="1">
      <c r="A63" s="13" t="s">
        <v>45</v>
      </c>
      <c r="B63" s="37" t="s">
        <v>112</v>
      </c>
      <c r="C63" s="41"/>
      <c r="D63" s="67">
        <f>D64</f>
        <v>110975.8</v>
      </c>
    </row>
    <row r="64" spans="1:4" ht="25.5">
      <c r="A64" s="14" t="s">
        <v>77</v>
      </c>
      <c r="B64" s="38" t="s">
        <v>112</v>
      </c>
      <c r="C64" s="38">
        <v>600</v>
      </c>
      <c r="D64" s="28">
        <f>D65</f>
        <v>110975.8</v>
      </c>
    </row>
    <row r="65" spans="1:4" ht="26.25" customHeight="1">
      <c r="A65" s="29" t="s">
        <v>24</v>
      </c>
      <c r="B65" s="38" t="s">
        <v>112</v>
      </c>
      <c r="C65" s="38">
        <v>610</v>
      </c>
      <c r="D65" s="28">
        <v>110975.8</v>
      </c>
    </row>
    <row r="66" spans="1:4" ht="71.25" customHeight="1">
      <c r="A66" s="9" t="s">
        <v>42</v>
      </c>
      <c r="B66" s="37" t="s">
        <v>115</v>
      </c>
      <c r="C66" s="27"/>
      <c r="D66" s="67">
        <f>D67+D69</f>
        <v>706.9</v>
      </c>
    </row>
    <row r="67" spans="1:4" ht="25.5">
      <c r="A67" s="12" t="s">
        <v>54</v>
      </c>
      <c r="B67" s="38" t="s">
        <v>115</v>
      </c>
      <c r="C67" s="33">
        <v>200</v>
      </c>
      <c r="D67" s="65">
        <f>D68</f>
        <v>12</v>
      </c>
    </row>
    <row r="68" spans="1:4" ht="25.5">
      <c r="A68" s="12" t="s">
        <v>55</v>
      </c>
      <c r="B68" s="38" t="s">
        <v>115</v>
      </c>
      <c r="C68" s="33">
        <v>240</v>
      </c>
      <c r="D68" s="65">
        <v>12</v>
      </c>
    </row>
    <row r="69" spans="1:4">
      <c r="A69" s="14" t="s">
        <v>41</v>
      </c>
      <c r="B69" s="38" t="s">
        <v>115</v>
      </c>
      <c r="C69" s="38">
        <v>300</v>
      </c>
      <c r="D69" s="65">
        <f>D70</f>
        <v>694.9</v>
      </c>
    </row>
    <row r="70" spans="1:4">
      <c r="A70" s="29" t="s">
        <v>21</v>
      </c>
      <c r="B70" s="38" t="s">
        <v>115</v>
      </c>
      <c r="C70" s="33">
        <v>320</v>
      </c>
      <c r="D70" s="65">
        <v>694.9</v>
      </c>
    </row>
    <row r="71" spans="1:4" ht="75">
      <c r="A71" s="53" t="s">
        <v>200</v>
      </c>
      <c r="B71" s="37" t="s">
        <v>214</v>
      </c>
      <c r="C71" s="54"/>
      <c r="D71" s="75">
        <f>D72</f>
        <v>10513.9</v>
      </c>
    </row>
    <row r="72" spans="1:4" ht="38.25">
      <c r="A72" s="25" t="s">
        <v>52</v>
      </c>
      <c r="B72" s="37" t="s">
        <v>214</v>
      </c>
      <c r="C72" s="55">
        <v>600</v>
      </c>
      <c r="D72" s="68">
        <f>D73</f>
        <v>10513.9</v>
      </c>
    </row>
    <row r="73" spans="1:4" ht="25.5">
      <c r="A73" s="29" t="s">
        <v>61</v>
      </c>
      <c r="B73" s="37" t="s">
        <v>214</v>
      </c>
      <c r="C73" s="55">
        <v>610</v>
      </c>
      <c r="D73" s="68">
        <v>10513.9</v>
      </c>
    </row>
    <row r="74" spans="1:4" ht="45">
      <c r="A74" s="9" t="s">
        <v>210</v>
      </c>
      <c r="B74" s="37" t="s">
        <v>212</v>
      </c>
      <c r="C74" s="55"/>
      <c r="D74" s="69">
        <f>D75</f>
        <v>30500</v>
      </c>
    </row>
    <row r="75" spans="1:4" ht="60">
      <c r="A75" s="9" t="s">
        <v>211</v>
      </c>
      <c r="B75" s="37" t="s">
        <v>213</v>
      </c>
      <c r="C75" s="55"/>
      <c r="D75" s="69">
        <f>D76+D78</f>
        <v>30500</v>
      </c>
    </row>
    <row r="76" spans="1:4" ht="14.25">
      <c r="A76" s="59" t="s">
        <v>184</v>
      </c>
      <c r="B76" s="38" t="s">
        <v>213</v>
      </c>
      <c r="C76" s="55">
        <v>400</v>
      </c>
      <c r="D76" s="70">
        <f>D77</f>
        <v>30500</v>
      </c>
    </row>
    <row r="77" spans="1:4" ht="27.75" customHeight="1">
      <c r="A77" s="59" t="s">
        <v>204</v>
      </c>
      <c r="B77" s="38" t="s">
        <v>213</v>
      </c>
      <c r="C77" s="55">
        <v>410</v>
      </c>
      <c r="D77" s="70">
        <v>30500</v>
      </c>
    </row>
    <row r="78" spans="1:4" ht="28.5" hidden="1">
      <c r="A78" s="59" t="s">
        <v>77</v>
      </c>
      <c r="B78" s="38" t="s">
        <v>213</v>
      </c>
      <c r="C78" s="55">
        <v>600</v>
      </c>
      <c r="D78" s="70">
        <f>D79</f>
        <v>0</v>
      </c>
    </row>
    <row r="79" spans="1:4" ht="14.25" hidden="1">
      <c r="A79" s="59" t="s">
        <v>24</v>
      </c>
      <c r="B79" s="38" t="s">
        <v>213</v>
      </c>
      <c r="C79" s="55">
        <v>610</v>
      </c>
      <c r="D79" s="70">
        <v>0</v>
      </c>
    </row>
    <row r="80" spans="1:4" ht="15">
      <c r="A80" s="106" t="s">
        <v>9</v>
      </c>
      <c r="B80" s="56" t="s">
        <v>267</v>
      </c>
      <c r="C80" s="55"/>
      <c r="D80" s="69">
        <f>D81</f>
        <v>1000</v>
      </c>
    </row>
    <row r="81" spans="1:4" ht="28.5">
      <c r="A81" s="59" t="s">
        <v>77</v>
      </c>
      <c r="B81" s="76" t="s">
        <v>267</v>
      </c>
      <c r="C81" s="55">
        <v>600</v>
      </c>
      <c r="D81" s="70">
        <f>D82</f>
        <v>1000</v>
      </c>
    </row>
    <row r="82" spans="1:4" ht="14.25">
      <c r="A82" s="107" t="s">
        <v>24</v>
      </c>
      <c r="B82" s="76" t="s">
        <v>267</v>
      </c>
      <c r="C82" s="55">
        <v>610</v>
      </c>
      <c r="D82" s="70">
        <v>1000</v>
      </c>
    </row>
    <row r="83" spans="1:4" s="4" customFormat="1" ht="42.75" customHeight="1">
      <c r="A83" s="98" t="s">
        <v>78</v>
      </c>
      <c r="B83" s="37" t="s">
        <v>79</v>
      </c>
      <c r="C83" s="36"/>
      <c r="D83" s="67">
        <f>D84+D87+D90+D96+D102+D109+D113+D99+D93</f>
        <v>437796.20000000007</v>
      </c>
    </row>
    <row r="84" spans="1:4" ht="30">
      <c r="A84" s="9" t="s">
        <v>80</v>
      </c>
      <c r="B84" s="37" t="s">
        <v>81</v>
      </c>
      <c r="C84" s="41"/>
      <c r="D84" s="67">
        <f>D85</f>
        <v>119956.1</v>
      </c>
    </row>
    <row r="85" spans="1:4" ht="25.5">
      <c r="A85" s="14" t="s">
        <v>77</v>
      </c>
      <c r="B85" s="38" t="s">
        <v>81</v>
      </c>
      <c r="C85" s="38">
        <v>600</v>
      </c>
      <c r="D85" s="28">
        <f>D86</f>
        <v>119956.1</v>
      </c>
    </row>
    <row r="86" spans="1:4">
      <c r="A86" s="29" t="s">
        <v>24</v>
      </c>
      <c r="B86" s="38" t="s">
        <v>81</v>
      </c>
      <c r="C86" s="38">
        <v>610</v>
      </c>
      <c r="D86" s="65">
        <v>119956.1</v>
      </c>
    </row>
    <row r="87" spans="1:4" ht="120">
      <c r="A87" s="13" t="s">
        <v>45</v>
      </c>
      <c r="B87" s="37" t="s">
        <v>113</v>
      </c>
      <c r="C87" s="37"/>
      <c r="D87" s="67">
        <f>D88</f>
        <v>262612.2</v>
      </c>
    </row>
    <row r="88" spans="1:4" ht="25.5">
      <c r="A88" s="14" t="s">
        <v>77</v>
      </c>
      <c r="B88" s="38" t="s">
        <v>113</v>
      </c>
      <c r="C88" s="38">
        <v>600</v>
      </c>
      <c r="D88" s="65">
        <f>D89</f>
        <v>262612.2</v>
      </c>
    </row>
    <row r="89" spans="1:4">
      <c r="A89" s="29" t="s">
        <v>24</v>
      </c>
      <c r="B89" s="38" t="s">
        <v>113</v>
      </c>
      <c r="C89" s="38">
        <v>610</v>
      </c>
      <c r="D89" s="65">
        <v>262612.2</v>
      </c>
    </row>
    <row r="90" spans="1:4" ht="45">
      <c r="A90" s="9" t="s">
        <v>40</v>
      </c>
      <c r="B90" s="37" t="s">
        <v>114</v>
      </c>
      <c r="C90" s="41"/>
      <c r="D90" s="67">
        <f>D91</f>
        <v>2855.7</v>
      </c>
    </row>
    <row r="91" spans="1:4" ht="25.5">
      <c r="A91" s="14" t="s">
        <v>77</v>
      </c>
      <c r="B91" s="38" t="s">
        <v>114</v>
      </c>
      <c r="C91" s="38">
        <v>600</v>
      </c>
      <c r="D91" s="65">
        <f>D92</f>
        <v>2855.7</v>
      </c>
    </row>
    <row r="92" spans="1:4" ht="25.5" customHeight="1">
      <c r="A92" s="29" t="s">
        <v>24</v>
      </c>
      <c r="B92" s="38" t="s">
        <v>114</v>
      </c>
      <c r="C92" s="38">
        <v>610</v>
      </c>
      <c r="D92" s="65">
        <v>2855.7</v>
      </c>
    </row>
    <row r="93" spans="1:4" s="4" customFormat="1" ht="43.5" customHeight="1">
      <c r="A93" s="105" t="s">
        <v>262</v>
      </c>
      <c r="B93" s="37" t="s">
        <v>261</v>
      </c>
      <c r="C93" s="55"/>
      <c r="D93" s="75">
        <f>D94</f>
        <v>3939.4</v>
      </c>
    </row>
    <row r="94" spans="1:4" s="4" customFormat="1" ht="25.5" customHeight="1">
      <c r="A94" s="59" t="s">
        <v>77</v>
      </c>
      <c r="B94" s="38" t="s">
        <v>261</v>
      </c>
      <c r="C94" s="55">
        <v>600</v>
      </c>
      <c r="D94" s="74">
        <f>D95</f>
        <v>3939.4</v>
      </c>
    </row>
    <row r="95" spans="1:4" s="4" customFormat="1" ht="25.5" customHeight="1">
      <c r="A95" s="59" t="s">
        <v>24</v>
      </c>
      <c r="B95" s="38" t="s">
        <v>261</v>
      </c>
      <c r="C95" s="55">
        <v>610</v>
      </c>
      <c r="D95" s="74">
        <v>3939.4</v>
      </c>
    </row>
    <row r="96" spans="1:4" ht="68.25" customHeight="1">
      <c r="A96" s="53" t="s">
        <v>200</v>
      </c>
      <c r="B96" s="37" t="s">
        <v>216</v>
      </c>
      <c r="C96" s="54"/>
      <c r="D96" s="75">
        <f>D97</f>
        <v>13815.5</v>
      </c>
    </row>
    <row r="97" spans="1:4" ht="32.25" customHeight="1">
      <c r="A97" s="59" t="s">
        <v>77</v>
      </c>
      <c r="B97" s="37" t="s">
        <v>216</v>
      </c>
      <c r="C97" s="55">
        <v>600</v>
      </c>
      <c r="D97" s="68">
        <f>D98</f>
        <v>13815.5</v>
      </c>
    </row>
    <row r="98" spans="1:4" ht="25.5" customHeight="1">
      <c r="A98" s="59" t="s">
        <v>24</v>
      </c>
      <c r="B98" s="37" t="s">
        <v>216</v>
      </c>
      <c r="C98" s="55">
        <v>610</v>
      </c>
      <c r="D98" s="68">
        <v>13815.5</v>
      </c>
    </row>
    <row r="99" spans="1:4" ht="44.25" customHeight="1">
      <c r="A99" s="53" t="s">
        <v>252</v>
      </c>
      <c r="B99" s="37" t="s">
        <v>251</v>
      </c>
      <c r="C99" s="55"/>
      <c r="D99" s="75">
        <f>D100</f>
        <v>2860</v>
      </c>
    </row>
    <row r="100" spans="1:4" ht="29.25" customHeight="1">
      <c r="A100" s="59" t="s">
        <v>77</v>
      </c>
      <c r="B100" s="37" t="s">
        <v>251</v>
      </c>
      <c r="C100" s="55">
        <v>600</v>
      </c>
      <c r="D100" s="74">
        <f>D101</f>
        <v>2860</v>
      </c>
    </row>
    <row r="101" spans="1:4" ht="25.5" customHeight="1">
      <c r="A101" s="59" t="s">
        <v>24</v>
      </c>
      <c r="B101" s="37" t="s">
        <v>251</v>
      </c>
      <c r="C101" s="55">
        <v>610</v>
      </c>
      <c r="D101" s="74">
        <v>2860</v>
      </c>
    </row>
    <row r="102" spans="1:4" ht="25.5" customHeight="1">
      <c r="A102" s="9" t="s">
        <v>217</v>
      </c>
      <c r="B102" s="37" t="s">
        <v>223</v>
      </c>
      <c r="C102" s="55"/>
      <c r="D102" s="75">
        <f>D103+D106</f>
        <v>29471.599999999999</v>
      </c>
    </row>
    <row r="103" spans="1:4" ht="44.25" customHeight="1">
      <c r="A103" s="31" t="s">
        <v>218</v>
      </c>
      <c r="B103" s="37" t="s">
        <v>224</v>
      </c>
      <c r="C103" s="55"/>
      <c r="D103" s="75">
        <f>D104</f>
        <v>1636.5</v>
      </c>
    </row>
    <row r="104" spans="1:4" ht="25.5" customHeight="1">
      <c r="A104" s="59" t="s">
        <v>77</v>
      </c>
      <c r="B104" s="38" t="s">
        <v>224</v>
      </c>
      <c r="C104" s="55">
        <v>600</v>
      </c>
      <c r="D104" s="68">
        <f>D105</f>
        <v>1636.5</v>
      </c>
    </row>
    <row r="105" spans="1:4" ht="25.5" customHeight="1">
      <c r="A105" s="29" t="s">
        <v>219</v>
      </c>
      <c r="B105" s="38" t="s">
        <v>224</v>
      </c>
      <c r="C105" s="55">
        <v>610</v>
      </c>
      <c r="D105" s="68">
        <v>1636.5</v>
      </c>
    </row>
    <row r="106" spans="1:4" ht="25.5" customHeight="1">
      <c r="A106" s="9" t="s">
        <v>220</v>
      </c>
      <c r="B106" s="37" t="s">
        <v>225</v>
      </c>
      <c r="C106" s="55"/>
      <c r="D106" s="75">
        <f>D107</f>
        <v>27835.1</v>
      </c>
    </row>
    <row r="107" spans="1:4" ht="25.5" customHeight="1">
      <c r="A107" s="59" t="s">
        <v>77</v>
      </c>
      <c r="B107" s="38" t="s">
        <v>225</v>
      </c>
      <c r="C107" s="55">
        <v>600</v>
      </c>
      <c r="D107" s="68">
        <f>D108</f>
        <v>27835.1</v>
      </c>
    </row>
    <row r="108" spans="1:4" ht="25.5" customHeight="1">
      <c r="A108" s="29" t="s">
        <v>219</v>
      </c>
      <c r="B108" s="38" t="s">
        <v>225</v>
      </c>
      <c r="C108" s="55">
        <v>610</v>
      </c>
      <c r="D108" s="68">
        <v>27835.1</v>
      </c>
    </row>
    <row r="109" spans="1:4" ht="25.5" customHeight="1">
      <c r="A109" s="9" t="s">
        <v>221</v>
      </c>
      <c r="B109" s="37" t="s">
        <v>226</v>
      </c>
      <c r="C109" s="60"/>
      <c r="D109" s="75">
        <f>D110</f>
        <v>2185.6999999999998</v>
      </c>
    </row>
    <row r="110" spans="1:4" ht="49.5" customHeight="1">
      <c r="A110" s="9" t="s">
        <v>222</v>
      </c>
      <c r="B110" s="37" t="s">
        <v>227</v>
      </c>
      <c r="C110" s="55"/>
      <c r="D110" s="75">
        <f>D111</f>
        <v>2185.6999999999998</v>
      </c>
    </row>
    <row r="111" spans="1:4" ht="25.5" customHeight="1">
      <c r="A111" s="59" t="s">
        <v>77</v>
      </c>
      <c r="B111" s="38" t="s">
        <v>227</v>
      </c>
      <c r="C111" s="55">
        <v>600</v>
      </c>
      <c r="D111" s="68">
        <f>D112</f>
        <v>2185.6999999999998</v>
      </c>
    </row>
    <row r="112" spans="1:4" ht="25.5" customHeight="1">
      <c r="A112" s="29" t="s">
        <v>219</v>
      </c>
      <c r="B112" s="38" t="s">
        <v>227</v>
      </c>
      <c r="C112" s="55">
        <v>610</v>
      </c>
      <c r="D112" s="68">
        <v>2185.6999999999998</v>
      </c>
    </row>
    <row r="113" spans="1:4" ht="25.5" customHeight="1">
      <c r="A113" s="9" t="s">
        <v>9</v>
      </c>
      <c r="B113" s="37" t="s">
        <v>228</v>
      </c>
      <c r="C113" s="56"/>
      <c r="D113" s="75">
        <f>D114</f>
        <v>100</v>
      </c>
    </row>
    <row r="114" spans="1:4" ht="25.5" customHeight="1">
      <c r="A114" s="59" t="s">
        <v>24</v>
      </c>
      <c r="B114" s="38" t="s">
        <v>229</v>
      </c>
      <c r="C114" s="55">
        <v>600</v>
      </c>
      <c r="D114" s="68">
        <f>D115</f>
        <v>100</v>
      </c>
    </row>
    <row r="115" spans="1:4" ht="25.5" customHeight="1">
      <c r="A115" s="59" t="s">
        <v>77</v>
      </c>
      <c r="B115" s="38" t="s">
        <v>229</v>
      </c>
      <c r="C115" s="55">
        <v>610</v>
      </c>
      <c r="D115" s="68">
        <v>100</v>
      </c>
    </row>
    <row r="116" spans="1:4" ht="45" customHeight="1">
      <c r="A116" s="16" t="s">
        <v>136</v>
      </c>
      <c r="B116" s="37" t="s">
        <v>82</v>
      </c>
      <c r="C116" s="36"/>
      <c r="D116" s="64">
        <f>D117+D120+D126+D123+D129</f>
        <v>39012.6</v>
      </c>
    </row>
    <row r="117" spans="1:4" ht="27" customHeight="1">
      <c r="A117" s="9" t="s">
        <v>3</v>
      </c>
      <c r="B117" s="37" t="s">
        <v>83</v>
      </c>
      <c r="C117" s="41"/>
      <c r="D117" s="64">
        <f>D118</f>
        <v>24208.9</v>
      </c>
    </row>
    <row r="118" spans="1:4" ht="29.25" customHeight="1">
      <c r="A118" s="14" t="s">
        <v>77</v>
      </c>
      <c r="B118" s="38" t="s">
        <v>83</v>
      </c>
      <c r="C118" s="38">
        <v>600</v>
      </c>
      <c r="D118" s="28">
        <f>D119</f>
        <v>24208.9</v>
      </c>
    </row>
    <row r="119" spans="1:4" s="1" customFormat="1" ht="15.75">
      <c r="A119" s="29" t="s">
        <v>24</v>
      </c>
      <c r="B119" s="38" t="s">
        <v>83</v>
      </c>
      <c r="C119" s="38">
        <v>610</v>
      </c>
      <c r="D119" s="65">
        <v>24208.9</v>
      </c>
    </row>
    <row r="120" spans="1:4" s="1" customFormat="1" ht="84" customHeight="1">
      <c r="A120" s="9" t="s">
        <v>39</v>
      </c>
      <c r="B120" s="37" t="s">
        <v>253</v>
      </c>
      <c r="C120" s="37"/>
      <c r="D120" s="64">
        <f>D121</f>
        <v>2360.1999999999998</v>
      </c>
    </row>
    <row r="121" spans="1:4" s="1" customFormat="1" ht="36.75" customHeight="1">
      <c r="A121" s="14" t="s">
        <v>77</v>
      </c>
      <c r="B121" s="38" t="s">
        <v>253</v>
      </c>
      <c r="C121" s="38">
        <v>600</v>
      </c>
      <c r="D121" s="28">
        <f>D122</f>
        <v>2360.1999999999998</v>
      </c>
    </row>
    <row r="122" spans="1:4" s="1" customFormat="1" ht="23.25" customHeight="1">
      <c r="A122" s="29" t="s">
        <v>24</v>
      </c>
      <c r="B122" s="38" t="s">
        <v>253</v>
      </c>
      <c r="C122" s="38">
        <v>610</v>
      </c>
      <c r="D122" s="28">
        <v>2360.1999999999998</v>
      </c>
    </row>
    <row r="123" spans="1:4" s="1" customFormat="1" ht="45" customHeight="1">
      <c r="A123" s="53" t="s">
        <v>200</v>
      </c>
      <c r="B123" s="37" t="s">
        <v>230</v>
      </c>
      <c r="C123" s="54"/>
      <c r="D123" s="75">
        <f>D124</f>
        <v>10126.700000000001</v>
      </c>
    </row>
    <row r="124" spans="1:4" s="1" customFormat="1" ht="45" customHeight="1">
      <c r="A124" s="59" t="s">
        <v>77</v>
      </c>
      <c r="B124" s="37" t="s">
        <v>230</v>
      </c>
      <c r="C124" s="55">
        <v>600</v>
      </c>
      <c r="D124" s="68">
        <f>D125</f>
        <v>10126.700000000001</v>
      </c>
    </row>
    <row r="125" spans="1:4" s="1" customFormat="1" ht="23.25" customHeight="1">
      <c r="A125" s="59" t="s">
        <v>24</v>
      </c>
      <c r="B125" s="37" t="s">
        <v>230</v>
      </c>
      <c r="C125" s="55">
        <v>610</v>
      </c>
      <c r="D125" s="68">
        <v>10126.700000000001</v>
      </c>
    </row>
    <row r="126" spans="1:4" s="1" customFormat="1" ht="76.5" customHeight="1">
      <c r="A126" s="9" t="s">
        <v>199</v>
      </c>
      <c r="B126" s="37" t="s">
        <v>198</v>
      </c>
      <c r="C126" s="41"/>
      <c r="D126" s="64">
        <f>D127</f>
        <v>1999.2</v>
      </c>
    </row>
    <row r="127" spans="1:4" s="1" customFormat="1" ht="27.75" customHeight="1">
      <c r="A127" s="14" t="s">
        <v>77</v>
      </c>
      <c r="B127" s="38" t="s">
        <v>198</v>
      </c>
      <c r="C127" s="38">
        <v>600</v>
      </c>
      <c r="D127" s="28">
        <f>D128</f>
        <v>1999.2</v>
      </c>
    </row>
    <row r="128" spans="1:4" s="1" customFormat="1" ht="15.75">
      <c r="A128" s="29" t="s">
        <v>24</v>
      </c>
      <c r="B128" s="38" t="s">
        <v>198</v>
      </c>
      <c r="C128" s="38">
        <v>610</v>
      </c>
      <c r="D128" s="65">
        <v>1999.2</v>
      </c>
    </row>
    <row r="129" spans="1:4" s="1" customFormat="1" ht="30">
      <c r="A129" s="9" t="s">
        <v>231</v>
      </c>
      <c r="B129" s="37" t="s">
        <v>232</v>
      </c>
      <c r="C129" s="41"/>
      <c r="D129" s="64">
        <f>D130</f>
        <v>317.60000000000002</v>
      </c>
    </row>
    <row r="130" spans="1:4" s="1" customFormat="1" ht="26.25">
      <c r="A130" s="14" t="s">
        <v>77</v>
      </c>
      <c r="B130" s="38" t="s">
        <v>232</v>
      </c>
      <c r="C130" s="38">
        <v>600</v>
      </c>
      <c r="D130" s="28">
        <f>D131</f>
        <v>317.60000000000002</v>
      </c>
    </row>
    <row r="131" spans="1:4" s="1" customFormat="1" ht="15.75">
      <c r="A131" s="29" t="s">
        <v>24</v>
      </c>
      <c r="B131" s="38" t="s">
        <v>232</v>
      </c>
      <c r="C131" s="38">
        <v>610</v>
      </c>
      <c r="D131" s="65">
        <v>317.60000000000002</v>
      </c>
    </row>
    <row r="132" spans="1:4" ht="53.25" customHeight="1">
      <c r="A132" s="16" t="s">
        <v>266</v>
      </c>
      <c r="B132" s="37" t="s">
        <v>84</v>
      </c>
      <c r="C132" s="36"/>
      <c r="D132" s="64">
        <f>D133+D136+D143+D148</f>
        <v>12089.4</v>
      </c>
    </row>
    <row r="133" spans="1:4" ht="23.25" customHeight="1">
      <c r="A133" s="9" t="s">
        <v>1</v>
      </c>
      <c r="B133" s="37" t="s">
        <v>146</v>
      </c>
      <c r="C133" s="41"/>
      <c r="D133" s="64">
        <f>D134</f>
        <v>3110.3</v>
      </c>
    </row>
    <row r="134" spans="1:4" ht="39.75" customHeight="1">
      <c r="A134" s="12" t="s">
        <v>52</v>
      </c>
      <c r="B134" s="38" t="s">
        <v>146</v>
      </c>
      <c r="C134" s="38">
        <v>100</v>
      </c>
      <c r="D134" s="28">
        <f>D135</f>
        <v>3110.3</v>
      </c>
    </row>
    <row r="135" spans="1:4" ht="19.5" customHeight="1">
      <c r="A135" s="12" t="s">
        <v>53</v>
      </c>
      <c r="B135" s="38" t="s">
        <v>146</v>
      </c>
      <c r="C135" s="38">
        <v>120</v>
      </c>
      <c r="D135" s="65">
        <f>3235.9-125.6</f>
        <v>3110.3</v>
      </c>
    </row>
    <row r="136" spans="1:4" ht="40.5" customHeight="1">
      <c r="A136" s="9" t="s">
        <v>137</v>
      </c>
      <c r="B136" s="37" t="s">
        <v>85</v>
      </c>
      <c r="C136" s="41"/>
      <c r="D136" s="64">
        <f>D137+D139+D141</f>
        <v>6573.0999999999995</v>
      </c>
    </row>
    <row r="137" spans="1:4" ht="40.5" customHeight="1">
      <c r="A137" s="12" t="s">
        <v>52</v>
      </c>
      <c r="B137" s="38" t="s">
        <v>85</v>
      </c>
      <c r="C137" s="38">
        <v>100</v>
      </c>
      <c r="D137" s="28">
        <f>D138</f>
        <v>5687.2</v>
      </c>
    </row>
    <row r="138" spans="1:4" s="8" customFormat="1" ht="33" customHeight="1">
      <c r="A138" s="14" t="s">
        <v>61</v>
      </c>
      <c r="B138" s="38" t="s">
        <v>85</v>
      </c>
      <c r="C138" s="38">
        <v>110</v>
      </c>
      <c r="D138" s="65">
        <v>5687.2</v>
      </c>
    </row>
    <row r="139" spans="1:4" ht="30" customHeight="1">
      <c r="A139" s="12" t="s">
        <v>54</v>
      </c>
      <c r="B139" s="38" t="s">
        <v>85</v>
      </c>
      <c r="C139" s="38">
        <v>200</v>
      </c>
      <c r="D139" s="28">
        <f>D140</f>
        <v>882.7</v>
      </c>
    </row>
    <row r="140" spans="1:4" ht="26.25" customHeight="1">
      <c r="A140" s="12" t="s">
        <v>55</v>
      </c>
      <c r="B140" s="38" t="s">
        <v>85</v>
      </c>
      <c r="C140" s="38">
        <v>240</v>
      </c>
      <c r="D140" s="28">
        <v>882.7</v>
      </c>
    </row>
    <row r="141" spans="1:4" ht="15.75" customHeight="1">
      <c r="A141" s="12" t="s">
        <v>19</v>
      </c>
      <c r="B141" s="38" t="s">
        <v>85</v>
      </c>
      <c r="C141" s="38">
        <v>800</v>
      </c>
      <c r="D141" s="28">
        <f>D142</f>
        <v>3.2</v>
      </c>
    </row>
    <row r="142" spans="1:4" ht="20.25" customHeight="1">
      <c r="A142" s="12" t="s">
        <v>17</v>
      </c>
      <c r="B142" s="38" t="s">
        <v>85</v>
      </c>
      <c r="C142" s="38">
        <v>850</v>
      </c>
      <c r="D142" s="28">
        <v>3.2</v>
      </c>
    </row>
    <row r="143" spans="1:4" ht="38.25" customHeight="1">
      <c r="A143" s="24" t="s">
        <v>163</v>
      </c>
      <c r="B143" s="37" t="s">
        <v>164</v>
      </c>
      <c r="C143" s="41"/>
      <c r="D143" s="64">
        <f>D144+D146</f>
        <v>91.1</v>
      </c>
    </row>
    <row r="144" spans="1:4" ht="42" customHeight="1">
      <c r="A144" s="12" t="s">
        <v>52</v>
      </c>
      <c r="B144" s="38" t="s">
        <v>164</v>
      </c>
      <c r="C144" s="38">
        <v>100</v>
      </c>
      <c r="D144" s="28">
        <f>D145</f>
        <v>76.8</v>
      </c>
    </row>
    <row r="145" spans="1:4" ht="29.25" customHeight="1">
      <c r="A145" s="14" t="s">
        <v>61</v>
      </c>
      <c r="B145" s="38" t="s">
        <v>164</v>
      </c>
      <c r="C145" s="38">
        <v>110</v>
      </c>
      <c r="D145" s="28">
        <v>76.8</v>
      </c>
    </row>
    <row r="146" spans="1:4" ht="39.75" customHeight="1">
      <c r="A146" s="14" t="s">
        <v>77</v>
      </c>
      <c r="B146" s="38" t="s">
        <v>164</v>
      </c>
      <c r="C146" s="38">
        <v>600</v>
      </c>
      <c r="D146" s="28">
        <f>D147</f>
        <v>14.3</v>
      </c>
    </row>
    <row r="147" spans="1:4" ht="20.25" customHeight="1">
      <c r="A147" s="29" t="s">
        <v>24</v>
      </c>
      <c r="B147" s="38" t="s">
        <v>164</v>
      </c>
      <c r="C147" s="38">
        <v>610</v>
      </c>
      <c r="D147" s="28">
        <v>14.3</v>
      </c>
    </row>
    <row r="148" spans="1:4" ht="69.75" customHeight="1">
      <c r="A148" s="53" t="s">
        <v>200</v>
      </c>
      <c r="B148" s="37" t="s">
        <v>233</v>
      </c>
      <c r="C148" s="54"/>
      <c r="D148" s="75">
        <f>D149</f>
        <v>2314.9</v>
      </c>
    </row>
    <row r="149" spans="1:4" ht="49.5" customHeight="1">
      <c r="A149" s="12" t="s">
        <v>52</v>
      </c>
      <c r="B149" s="37" t="s">
        <v>233</v>
      </c>
      <c r="C149" s="55">
        <v>100</v>
      </c>
      <c r="D149" s="68">
        <f>D150</f>
        <v>2314.9</v>
      </c>
    </row>
    <row r="150" spans="1:4" ht="32.25" customHeight="1">
      <c r="A150" s="14" t="s">
        <v>61</v>
      </c>
      <c r="B150" s="37" t="s">
        <v>233</v>
      </c>
      <c r="C150" s="55">
        <v>110</v>
      </c>
      <c r="D150" s="68">
        <v>2314.9</v>
      </c>
    </row>
    <row r="151" spans="1:4" ht="67.5" customHeight="1">
      <c r="A151" s="17" t="s">
        <v>189</v>
      </c>
      <c r="B151" s="89" t="s">
        <v>106</v>
      </c>
      <c r="C151" s="35"/>
      <c r="D151" s="85">
        <f>D152+D174</f>
        <v>33666.600000000006</v>
      </c>
    </row>
    <row r="152" spans="1:4" ht="44.25" customHeight="1">
      <c r="A152" s="100" t="s">
        <v>190</v>
      </c>
      <c r="B152" s="37" t="s">
        <v>165</v>
      </c>
      <c r="C152" s="41"/>
      <c r="D152" s="67">
        <f>D153+D156+D159+D167+D170+D164</f>
        <v>33284.200000000004</v>
      </c>
    </row>
    <row r="153" spans="1:4" ht="23.25" customHeight="1">
      <c r="A153" s="9" t="s">
        <v>107</v>
      </c>
      <c r="B153" s="37" t="s">
        <v>166</v>
      </c>
      <c r="C153" s="41"/>
      <c r="D153" s="67">
        <f>D154</f>
        <v>20649</v>
      </c>
    </row>
    <row r="154" spans="1:4" ht="28.5" customHeight="1">
      <c r="A154" s="14" t="s">
        <v>77</v>
      </c>
      <c r="B154" s="38" t="s">
        <v>166</v>
      </c>
      <c r="C154" s="38">
        <v>600</v>
      </c>
      <c r="D154" s="28">
        <f>D155</f>
        <v>20649</v>
      </c>
    </row>
    <row r="155" spans="1:4" ht="19.5" customHeight="1">
      <c r="A155" s="29" t="s">
        <v>24</v>
      </c>
      <c r="B155" s="38" t="s">
        <v>166</v>
      </c>
      <c r="C155" s="38">
        <v>610</v>
      </c>
      <c r="D155" s="65">
        <f>20648+1</f>
        <v>20649</v>
      </c>
    </row>
    <row r="156" spans="1:4" ht="27.75" customHeight="1">
      <c r="A156" s="9" t="s">
        <v>108</v>
      </c>
      <c r="B156" s="37" t="s">
        <v>167</v>
      </c>
      <c r="C156" s="41"/>
      <c r="D156" s="67">
        <f>D157</f>
        <v>1195</v>
      </c>
    </row>
    <row r="157" spans="1:4" ht="30" customHeight="1">
      <c r="A157" s="14" t="s">
        <v>77</v>
      </c>
      <c r="B157" s="38" t="s">
        <v>167</v>
      </c>
      <c r="C157" s="38">
        <v>600</v>
      </c>
      <c r="D157" s="28">
        <f>D158</f>
        <v>1195</v>
      </c>
    </row>
    <row r="158" spans="1:4" ht="18" customHeight="1">
      <c r="A158" s="29" t="s">
        <v>24</v>
      </c>
      <c r="B158" s="38" t="s">
        <v>167</v>
      </c>
      <c r="C158" s="38">
        <v>610</v>
      </c>
      <c r="D158" s="65">
        <v>1195</v>
      </c>
    </row>
    <row r="159" spans="1:4" ht="55.5" customHeight="1">
      <c r="A159" s="9" t="s">
        <v>234</v>
      </c>
      <c r="B159" s="37" t="s">
        <v>235</v>
      </c>
      <c r="C159" s="55"/>
      <c r="D159" s="75">
        <f>D162+D160</f>
        <v>3115</v>
      </c>
    </row>
    <row r="160" spans="1:4" ht="20.25" customHeight="1">
      <c r="A160" s="59" t="s">
        <v>8</v>
      </c>
      <c r="B160" s="38" t="s">
        <v>235</v>
      </c>
      <c r="C160" s="55">
        <v>500</v>
      </c>
      <c r="D160" s="68">
        <f>D161</f>
        <v>2372.1999999999998</v>
      </c>
    </row>
    <row r="161" spans="1:4" ht="21.75" customHeight="1">
      <c r="A161" s="29" t="s">
        <v>11</v>
      </c>
      <c r="B161" s="38" t="s">
        <v>235</v>
      </c>
      <c r="C161" s="55">
        <v>540</v>
      </c>
      <c r="D161" s="68">
        <v>2372.1999999999998</v>
      </c>
    </row>
    <row r="162" spans="1:4" ht="28.5" customHeight="1">
      <c r="A162" s="59" t="s">
        <v>77</v>
      </c>
      <c r="B162" s="38" t="s">
        <v>235</v>
      </c>
      <c r="C162" s="55">
        <v>600</v>
      </c>
      <c r="D162" s="68">
        <f>D163</f>
        <v>742.8</v>
      </c>
    </row>
    <row r="163" spans="1:4" ht="18" customHeight="1">
      <c r="A163" s="29" t="s">
        <v>24</v>
      </c>
      <c r="B163" s="38" t="s">
        <v>235</v>
      </c>
      <c r="C163" s="55">
        <v>610</v>
      </c>
      <c r="D163" s="68">
        <v>742.8</v>
      </c>
    </row>
    <row r="164" spans="1:4" s="4" customFormat="1" ht="18" customHeight="1">
      <c r="A164" s="9" t="s">
        <v>264</v>
      </c>
      <c r="B164" s="37" t="s">
        <v>263</v>
      </c>
      <c r="C164" s="55"/>
      <c r="D164" s="75">
        <f>D165</f>
        <v>59.8</v>
      </c>
    </row>
    <row r="165" spans="1:4" s="4" customFormat="1" ht="27" customHeight="1">
      <c r="A165" s="59" t="s">
        <v>77</v>
      </c>
      <c r="B165" s="38" t="s">
        <v>263</v>
      </c>
      <c r="C165" s="55">
        <v>600</v>
      </c>
      <c r="D165" s="68">
        <f>D166</f>
        <v>59.8</v>
      </c>
    </row>
    <row r="166" spans="1:4" s="4" customFormat="1" ht="18" customHeight="1">
      <c r="A166" s="29" t="s">
        <v>24</v>
      </c>
      <c r="B166" s="38" t="s">
        <v>263</v>
      </c>
      <c r="C166" s="55">
        <v>610</v>
      </c>
      <c r="D166" s="68">
        <v>59.8</v>
      </c>
    </row>
    <row r="167" spans="1:4" ht="63.75" customHeight="1">
      <c r="A167" s="53" t="s">
        <v>200</v>
      </c>
      <c r="B167" s="37" t="s">
        <v>236</v>
      </c>
      <c r="C167" s="54"/>
      <c r="D167" s="75">
        <f>D168</f>
        <v>3253.8</v>
      </c>
    </row>
    <row r="168" spans="1:4" ht="28.5" customHeight="1">
      <c r="A168" s="59" t="s">
        <v>77</v>
      </c>
      <c r="B168" s="37" t="s">
        <v>236</v>
      </c>
      <c r="C168" s="55">
        <v>600</v>
      </c>
      <c r="D168" s="68">
        <f>D169</f>
        <v>3253.8</v>
      </c>
    </row>
    <row r="169" spans="1:4" ht="18" customHeight="1">
      <c r="A169" s="59" t="s">
        <v>24</v>
      </c>
      <c r="B169" s="37" t="s">
        <v>236</v>
      </c>
      <c r="C169" s="55">
        <v>610</v>
      </c>
      <c r="D169" s="68">
        <v>3253.8</v>
      </c>
    </row>
    <row r="170" spans="1:4" ht="29.25" customHeight="1">
      <c r="A170" s="9" t="s">
        <v>237</v>
      </c>
      <c r="B170" s="37" t="s">
        <v>239</v>
      </c>
      <c r="C170" s="55"/>
      <c r="D170" s="75">
        <f>D171</f>
        <v>5011.6000000000004</v>
      </c>
    </row>
    <row r="171" spans="1:4" ht="20.25" customHeight="1">
      <c r="A171" s="9" t="s">
        <v>238</v>
      </c>
      <c r="B171" s="37" t="s">
        <v>240</v>
      </c>
      <c r="C171" s="55"/>
      <c r="D171" s="75">
        <f>D172</f>
        <v>5011.6000000000004</v>
      </c>
    </row>
    <row r="172" spans="1:4" ht="27.75" customHeight="1">
      <c r="A172" s="59" t="s">
        <v>77</v>
      </c>
      <c r="B172" s="38" t="s">
        <v>240</v>
      </c>
      <c r="C172" s="55">
        <v>600</v>
      </c>
      <c r="D172" s="68">
        <f>D173</f>
        <v>5011.6000000000004</v>
      </c>
    </row>
    <row r="173" spans="1:4" ht="24" customHeight="1">
      <c r="A173" s="59" t="s">
        <v>24</v>
      </c>
      <c r="B173" s="38" t="s">
        <v>240</v>
      </c>
      <c r="C173" s="55">
        <v>610</v>
      </c>
      <c r="D173" s="68">
        <f>5012.6-1</f>
        <v>5011.6000000000004</v>
      </c>
    </row>
    <row r="174" spans="1:4" ht="31.5" customHeight="1">
      <c r="A174" s="9" t="s">
        <v>168</v>
      </c>
      <c r="B174" s="90" t="s">
        <v>169</v>
      </c>
      <c r="C174" s="42"/>
      <c r="D174" s="67">
        <f>D175</f>
        <v>382.4</v>
      </c>
    </row>
    <row r="175" spans="1:4" ht="20.25" customHeight="1">
      <c r="A175" s="9" t="s">
        <v>87</v>
      </c>
      <c r="B175" s="90" t="s">
        <v>170</v>
      </c>
      <c r="C175" s="42"/>
      <c r="D175" s="71">
        <f>D176</f>
        <v>382.4</v>
      </c>
    </row>
    <row r="176" spans="1:4" ht="26.25" customHeight="1">
      <c r="A176" s="21" t="s">
        <v>54</v>
      </c>
      <c r="B176" s="43" t="s">
        <v>170</v>
      </c>
      <c r="C176" s="43">
        <v>200</v>
      </c>
      <c r="D176" s="72">
        <f>D177</f>
        <v>382.4</v>
      </c>
    </row>
    <row r="177" spans="1:4" ht="26.25" customHeight="1">
      <c r="A177" s="21" t="s">
        <v>55</v>
      </c>
      <c r="B177" s="43" t="s">
        <v>170</v>
      </c>
      <c r="C177" s="43">
        <v>240</v>
      </c>
      <c r="D177" s="72">
        <v>382.4</v>
      </c>
    </row>
    <row r="178" spans="1:4" ht="88.5" customHeight="1">
      <c r="A178" s="23" t="s">
        <v>197</v>
      </c>
      <c r="B178" s="89" t="s">
        <v>57</v>
      </c>
      <c r="C178" s="44"/>
      <c r="D178" s="85">
        <f>D179+D184+D196+D201</f>
        <v>60826.2</v>
      </c>
    </row>
    <row r="179" spans="1:4" ht="41.25" customHeight="1">
      <c r="A179" s="22" t="s">
        <v>90</v>
      </c>
      <c r="B179" s="37" t="s">
        <v>92</v>
      </c>
      <c r="C179" s="36"/>
      <c r="D179" s="64">
        <f>D180</f>
        <v>11.6</v>
      </c>
    </row>
    <row r="180" spans="1:4" ht="42" customHeight="1">
      <c r="A180" s="10" t="s">
        <v>91</v>
      </c>
      <c r="B180" s="37" t="s">
        <v>96</v>
      </c>
      <c r="C180" s="41"/>
      <c r="D180" s="64">
        <f>D181</f>
        <v>11.6</v>
      </c>
    </row>
    <row r="181" spans="1:4" ht="30.75" customHeight="1">
      <c r="A181" s="9" t="s">
        <v>4</v>
      </c>
      <c r="B181" s="37" t="s">
        <v>97</v>
      </c>
      <c r="C181" s="41"/>
      <c r="D181" s="64">
        <f>D182</f>
        <v>11.6</v>
      </c>
    </row>
    <row r="182" spans="1:4" ht="18.75" customHeight="1">
      <c r="A182" s="29" t="s">
        <v>88</v>
      </c>
      <c r="B182" s="38" t="s">
        <v>97</v>
      </c>
      <c r="C182" s="38">
        <v>700</v>
      </c>
      <c r="D182" s="28">
        <f>D183</f>
        <v>11.6</v>
      </c>
    </row>
    <row r="183" spans="1:4" ht="12.75" customHeight="1">
      <c r="A183" s="29" t="s">
        <v>22</v>
      </c>
      <c r="B183" s="38" t="s">
        <v>97</v>
      </c>
      <c r="C183" s="38">
        <v>730</v>
      </c>
      <c r="D183" s="28">
        <v>11.6</v>
      </c>
    </row>
    <row r="184" spans="1:4" ht="70.5" customHeight="1">
      <c r="A184" s="16" t="s">
        <v>93</v>
      </c>
      <c r="B184" s="37" t="s">
        <v>98</v>
      </c>
      <c r="C184" s="36"/>
      <c r="D184" s="64">
        <f>D185+D192</f>
        <v>35814.9</v>
      </c>
    </row>
    <row r="185" spans="1:4" ht="34.5" customHeight="1">
      <c r="A185" s="10" t="s">
        <v>94</v>
      </c>
      <c r="B185" s="37" t="s">
        <v>99</v>
      </c>
      <c r="C185" s="41"/>
      <c r="D185" s="64">
        <f>D186+D189</f>
        <v>26634</v>
      </c>
    </row>
    <row r="186" spans="1:4" ht="25.5">
      <c r="A186" s="29" t="s">
        <v>10</v>
      </c>
      <c r="B186" s="38" t="s">
        <v>147</v>
      </c>
      <c r="C186" s="38"/>
      <c r="D186" s="28">
        <f>D187</f>
        <v>21403</v>
      </c>
    </row>
    <row r="187" spans="1:4">
      <c r="A187" s="30" t="s">
        <v>8</v>
      </c>
      <c r="B187" s="38" t="s">
        <v>147</v>
      </c>
      <c r="C187" s="38">
        <v>500</v>
      </c>
      <c r="D187" s="28">
        <f>D188</f>
        <v>21403</v>
      </c>
    </row>
    <row r="188" spans="1:4">
      <c r="A188" s="29" t="s">
        <v>95</v>
      </c>
      <c r="B188" s="38" t="s">
        <v>147</v>
      </c>
      <c r="C188" s="38">
        <v>510</v>
      </c>
      <c r="D188" s="28">
        <v>21403</v>
      </c>
    </row>
    <row r="189" spans="1:4" ht="90">
      <c r="A189" s="9" t="s">
        <v>33</v>
      </c>
      <c r="B189" s="37" t="s">
        <v>116</v>
      </c>
      <c r="C189" s="41"/>
      <c r="D189" s="64">
        <f>D190</f>
        <v>5231</v>
      </c>
    </row>
    <row r="190" spans="1:4">
      <c r="A190" s="30" t="s">
        <v>8</v>
      </c>
      <c r="B190" s="38" t="s">
        <v>116</v>
      </c>
      <c r="C190" s="38">
        <v>500</v>
      </c>
      <c r="D190" s="28">
        <f>D191</f>
        <v>5231</v>
      </c>
    </row>
    <row r="191" spans="1:4">
      <c r="A191" s="29" t="s">
        <v>95</v>
      </c>
      <c r="B191" s="38" t="s">
        <v>116</v>
      </c>
      <c r="C191" s="38">
        <v>510</v>
      </c>
      <c r="D191" s="28">
        <v>5231</v>
      </c>
    </row>
    <row r="192" spans="1:4" ht="30">
      <c r="A192" s="10" t="s">
        <v>100</v>
      </c>
      <c r="B192" s="37" t="s">
        <v>101</v>
      </c>
      <c r="C192" s="41"/>
      <c r="D192" s="64">
        <f>D193</f>
        <v>9180.9</v>
      </c>
    </row>
    <row r="193" spans="1:4">
      <c r="A193" s="29" t="s">
        <v>23</v>
      </c>
      <c r="B193" s="38" t="s">
        <v>148</v>
      </c>
      <c r="C193" s="38"/>
      <c r="D193" s="28">
        <f>D194</f>
        <v>9180.9</v>
      </c>
    </row>
    <row r="194" spans="1:4">
      <c r="A194" s="30" t="s">
        <v>8</v>
      </c>
      <c r="B194" s="38" t="s">
        <v>148</v>
      </c>
      <c r="C194" s="38">
        <v>500</v>
      </c>
      <c r="D194" s="28">
        <f>D195</f>
        <v>9180.9</v>
      </c>
    </row>
    <row r="195" spans="1:4">
      <c r="A195" s="29" t="s">
        <v>95</v>
      </c>
      <c r="B195" s="38" t="s">
        <v>148</v>
      </c>
      <c r="C195" s="38">
        <v>510</v>
      </c>
      <c r="D195" s="28">
        <v>9180.9</v>
      </c>
    </row>
    <row r="196" spans="1:4" ht="30.75" customHeight="1">
      <c r="A196" s="16" t="s">
        <v>102</v>
      </c>
      <c r="B196" s="37" t="s">
        <v>103</v>
      </c>
      <c r="C196" s="45"/>
      <c r="D196" s="64">
        <f>D197</f>
        <v>2121.9</v>
      </c>
    </row>
    <row r="197" spans="1:4" ht="51.75" customHeight="1">
      <c r="A197" s="10" t="s">
        <v>104</v>
      </c>
      <c r="B197" s="37" t="s">
        <v>105</v>
      </c>
      <c r="C197" s="46"/>
      <c r="D197" s="64">
        <f>D198</f>
        <v>2121.9</v>
      </c>
    </row>
    <row r="198" spans="1:4" ht="49.5" customHeight="1">
      <c r="A198" s="29" t="s">
        <v>12</v>
      </c>
      <c r="B198" s="38" t="s">
        <v>149</v>
      </c>
      <c r="C198" s="37"/>
      <c r="D198" s="64">
        <f>D199</f>
        <v>2121.9</v>
      </c>
    </row>
    <row r="199" spans="1:4" ht="22.5" customHeight="1">
      <c r="A199" s="29" t="s">
        <v>8</v>
      </c>
      <c r="B199" s="38" t="s">
        <v>149</v>
      </c>
      <c r="C199" s="38">
        <v>500</v>
      </c>
      <c r="D199" s="28">
        <f>D200</f>
        <v>2121.9</v>
      </c>
    </row>
    <row r="200" spans="1:4" ht="21.75" customHeight="1">
      <c r="A200" s="29" t="s">
        <v>11</v>
      </c>
      <c r="B200" s="38" t="s">
        <v>149</v>
      </c>
      <c r="C200" s="38">
        <v>540</v>
      </c>
      <c r="D200" s="28">
        <v>2121.9</v>
      </c>
    </row>
    <row r="201" spans="1:4" ht="24" customHeight="1">
      <c r="A201" s="98" t="s">
        <v>89</v>
      </c>
      <c r="B201" s="37" t="s">
        <v>59</v>
      </c>
      <c r="C201" s="36"/>
      <c r="D201" s="64">
        <f>D202+D209</f>
        <v>22877.8</v>
      </c>
    </row>
    <row r="202" spans="1:4" ht="46.5" customHeight="1">
      <c r="A202" s="9" t="s">
        <v>58</v>
      </c>
      <c r="B202" s="37" t="s">
        <v>60</v>
      </c>
      <c r="C202" s="41"/>
      <c r="D202" s="64">
        <f>D203+D206</f>
        <v>7735.3</v>
      </c>
    </row>
    <row r="203" spans="1:4" ht="27" customHeight="1">
      <c r="A203" s="9" t="s">
        <v>1</v>
      </c>
      <c r="B203" s="37" t="s">
        <v>150</v>
      </c>
      <c r="C203" s="41"/>
      <c r="D203" s="64">
        <f>D204</f>
        <v>7516.3</v>
      </c>
    </row>
    <row r="204" spans="1:4" ht="43.5" customHeight="1">
      <c r="A204" s="12" t="s">
        <v>52</v>
      </c>
      <c r="B204" s="38" t="s">
        <v>150</v>
      </c>
      <c r="C204" s="38">
        <v>100</v>
      </c>
      <c r="D204" s="28">
        <f>D205</f>
        <v>7516.3</v>
      </c>
    </row>
    <row r="205" spans="1:4" ht="26.25" customHeight="1">
      <c r="A205" s="12" t="s">
        <v>53</v>
      </c>
      <c r="B205" s="38" t="s">
        <v>150</v>
      </c>
      <c r="C205" s="38">
        <v>120</v>
      </c>
      <c r="D205" s="65">
        <v>7516.3</v>
      </c>
    </row>
    <row r="206" spans="1:4" ht="60">
      <c r="A206" s="9" t="s">
        <v>160</v>
      </c>
      <c r="B206" s="91" t="s">
        <v>161</v>
      </c>
      <c r="C206" s="37"/>
      <c r="D206" s="64">
        <f>D207</f>
        <v>219</v>
      </c>
    </row>
    <row r="207" spans="1:4" ht="33.75" customHeight="1">
      <c r="A207" s="12" t="s">
        <v>54</v>
      </c>
      <c r="B207" s="92" t="s">
        <v>161</v>
      </c>
      <c r="C207" s="38">
        <v>200</v>
      </c>
      <c r="D207" s="28">
        <f>D208</f>
        <v>219</v>
      </c>
    </row>
    <row r="208" spans="1:4" ht="30.75" customHeight="1">
      <c r="A208" s="12" t="s">
        <v>55</v>
      </c>
      <c r="B208" s="92" t="s">
        <v>161</v>
      </c>
      <c r="C208" s="38">
        <v>240</v>
      </c>
      <c r="D208" s="65">
        <v>219</v>
      </c>
    </row>
    <row r="209" spans="1:4" ht="52.5" customHeight="1">
      <c r="A209" s="18" t="s">
        <v>139</v>
      </c>
      <c r="B209" s="37" t="s">
        <v>140</v>
      </c>
      <c r="C209" s="41"/>
      <c r="D209" s="67">
        <f>D210+D217</f>
        <v>15142.5</v>
      </c>
    </row>
    <row r="210" spans="1:4" ht="37.5" customHeight="1" thickBot="1">
      <c r="A210" s="9" t="s">
        <v>137</v>
      </c>
      <c r="B210" s="37" t="s">
        <v>141</v>
      </c>
      <c r="C210" s="41"/>
      <c r="D210" s="67">
        <f>D211+D213+D215</f>
        <v>13126.7</v>
      </c>
    </row>
    <row r="211" spans="1:4" ht="51.75" customHeight="1" thickBot="1">
      <c r="A211" s="19" t="s">
        <v>52</v>
      </c>
      <c r="B211" s="38" t="s">
        <v>141</v>
      </c>
      <c r="C211" s="38">
        <v>100</v>
      </c>
      <c r="D211" s="65">
        <f>D212</f>
        <v>7682.6</v>
      </c>
    </row>
    <row r="212" spans="1:4" ht="30.75" customHeight="1" thickBot="1">
      <c r="A212" s="14" t="s">
        <v>61</v>
      </c>
      <c r="B212" s="38" t="s">
        <v>141</v>
      </c>
      <c r="C212" s="38">
        <v>110</v>
      </c>
      <c r="D212" s="65">
        <v>7682.6</v>
      </c>
    </row>
    <row r="213" spans="1:4" ht="30.75" customHeight="1">
      <c r="A213" s="20" t="s">
        <v>54</v>
      </c>
      <c r="B213" s="38" t="s">
        <v>141</v>
      </c>
      <c r="C213" s="38">
        <v>200</v>
      </c>
      <c r="D213" s="65">
        <f>D214</f>
        <v>5409.1</v>
      </c>
    </row>
    <row r="214" spans="1:4" ht="30.75" customHeight="1" thickBot="1">
      <c r="A214" s="12" t="s">
        <v>55</v>
      </c>
      <c r="B214" s="38" t="s">
        <v>141</v>
      </c>
      <c r="C214" s="38">
        <v>240</v>
      </c>
      <c r="D214" s="65">
        <v>5409.1</v>
      </c>
    </row>
    <row r="215" spans="1:4" ht="21.75" customHeight="1">
      <c r="A215" s="20" t="s">
        <v>19</v>
      </c>
      <c r="B215" s="38" t="s">
        <v>141</v>
      </c>
      <c r="C215" s="38">
        <v>800</v>
      </c>
      <c r="D215" s="65">
        <f>D216</f>
        <v>35</v>
      </c>
    </row>
    <row r="216" spans="1:4" ht="18" customHeight="1">
      <c r="A216" s="12" t="s">
        <v>17</v>
      </c>
      <c r="B216" s="38" t="s">
        <v>141</v>
      </c>
      <c r="C216" s="38">
        <v>850</v>
      </c>
      <c r="D216" s="65">
        <v>35</v>
      </c>
    </row>
    <row r="217" spans="1:4" ht="66.75" customHeight="1">
      <c r="A217" s="53" t="s">
        <v>200</v>
      </c>
      <c r="B217" s="37" t="s">
        <v>201</v>
      </c>
      <c r="C217" s="54"/>
      <c r="D217" s="75">
        <f>D218</f>
        <v>2015.8</v>
      </c>
    </row>
    <row r="218" spans="1:4" ht="45" customHeight="1">
      <c r="A218" s="25" t="s">
        <v>52</v>
      </c>
      <c r="B218" s="38" t="s">
        <v>201</v>
      </c>
      <c r="C218" s="55">
        <v>100</v>
      </c>
      <c r="D218" s="68">
        <f>D219</f>
        <v>2015.8</v>
      </c>
    </row>
    <row r="219" spans="1:4" ht="30" customHeight="1">
      <c r="A219" s="29" t="s">
        <v>61</v>
      </c>
      <c r="B219" s="38" t="s">
        <v>201</v>
      </c>
      <c r="C219" s="55">
        <v>110</v>
      </c>
      <c r="D219" s="68">
        <v>2015.8</v>
      </c>
    </row>
    <row r="220" spans="1:4" s="4" customFormat="1" ht="95.25" customHeight="1">
      <c r="A220" s="101" t="s">
        <v>191</v>
      </c>
      <c r="B220" s="89" t="s">
        <v>70</v>
      </c>
      <c r="C220" s="47"/>
      <c r="D220" s="81">
        <f>D221+D229+D232+D226</f>
        <v>4122</v>
      </c>
    </row>
    <row r="221" spans="1:4" ht="48.75" customHeight="1">
      <c r="A221" s="9" t="s">
        <v>14</v>
      </c>
      <c r="B221" s="37" t="s">
        <v>130</v>
      </c>
      <c r="C221" s="41"/>
      <c r="D221" s="64">
        <f>D222+D224</f>
        <v>2296</v>
      </c>
    </row>
    <row r="222" spans="1:4" ht="43.5" customHeight="1">
      <c r="A222" s="12" t="s">
        <v>52</v>
      </c>
      <c r="B222" s="38" t="s">
        <v>130</v>
      </c>
      <c r="C222" s="38">
        <v>100</v>
      </c>
      <c r="D222" s="28">
        <f>D223</f>
        <v>2290.9</v>
      </c>
    </row>
    <row r="223" spans="1:4" ht="30" customHeight="1">
      <c r="A223" s="14" t="s">
        <v>61</v>
      </c>
      <c r="B223" s="38" t="s">
        <v>130</v>
      </c>
      <c r="C223" s="38">
        <v>110</v>
      </c>
      <c r="D223" s="65">
        <v>2290.9</v>
      </c>
    </row>
    <row r="224" spans="1:4" s="4" customFormat="1" ht="30" customHeight="1">
      <c r="A224" s="25" t="s">
        <v>19</v>
      </c>
      <c r="B224" s="38" t="s">
        <v>130</v>
      </c>
      <c r="C224" s="55">
        <v>800</v>
      </c>
      <c r="D224" s="74">
        <f>D225</f>
        <v>5.0999999999999996</v>
      </c>
    </row>
    <row r="225" spans="1:4" s="4" customFormat="1" ht="30" customHeight="1">
      <c r="A225" s="25" t="s">
        <v>17</v>
      </c>
      <c r="B225" s="38" t="s">
        <v>130</v>
      </c>
      <c r="C225" s="55">
        <v>850</v>
      </c>
      <c r="D225" s="74">
        <v>5.0999999999999996</v>
      </c>
    </row>
    <row r="226" spans="1:4" ht="30" customHeight="1">
      <c r="A226" s="9" t="s">
        <v>9</v>
      </c>
      <c r="B226" s="37" t="s">
        <v>254</v>
      </c>
      <c r="C226" s="56"/>
      <c r="D226" s="75">
        <f>D227</f>
        <v>50</v>
      </c>
    </row>
    <row r="227" spans="1:4" ht="30" customHeight="1">
      <c r="A227" s="25" t="s">
        <v>54</v>
      </c>
      <c r="B227" s="38" t="s">
        <v>254</v>
      </c>
      <c r="C227" s="55">
        <v>200</v>
      </c>
      <c r="D227" s="74">
        <f>D228</f>
        <v>50</v>
      </c>
    </row>
    <row r="228" spans="1:4" ht="30" customHeight="1">
      <c r="A228" s="25" t="s">
        <v>55</v>
      </c>
      <c r="B228" s="38" t="s">
        <v>254</v>
      </c>
      <c r="C228" s="55">
        <v>240</v>
      </c>
      <c r="D228" s="74">
        <v>50</v>
      </c>
    </row>
    <row r="229" spans="1:4" ht="30">
      <c r="A229" s="11" t="s">
        <v>129</v>
      </c>
      <c r="B229" s="37" t="s">
        <v>151</v>
      </c>
      <c r="C229" s="41"/>
      <c r="D229" s="64">
        <f>D230</f>
        <v>58.8</v>
      </c>
    </row>
    <row r="230" spans="1:4">
      <c r="A230" s="29" t="s">
        <v>8</v>
      </c>
      <c r="B230" s="38" t="s">
        <v>151</v>
      </c>
      <c r="C230" s="38">
        <v>500</v>
      </c>
      <c r="D230" s="28">
        <f>D231</f>
        <v>58.8</v>
      </c>
    </row>
    <row r="231" spans="1:4" ht="21.75" customHeight="1">
      <c r="A231" s="29" t="s">
        <v>11</v>
      </c>
      <c r="B231" s="38" t="s">
        <v>151</v>
      </c>
      <c r="C231" s="38">
        <v>540</v>
      </c>
      <c r="D231" s="28">
        <v>58.8</v>
      </c>
    </row>
    <row r="232" spans="1:4" ht="67.5" customHeight="1">
      <c r="A232" s="53" t="s">
        <v>200</v>
      </c>
      <c r="B232" s="37" t="s">
        <v>215</v>
      </c>
      <c r="C232" s="54"/>
      <c r="D232" s="75">
        <f>D233</f>
        <v>1717.2</v>
      </c>
    </row>
    <row r="233" spans="1:4" ht="44.25" customHeight="1">
      <c r="A233" s="25" t="s">
        <v>52</v>
      </c>
      <c r="B233" s="38" t="s">
        <v>215</v>
      </c>
      <c r="C233" s="55">
        <v>100</v>
      </c>
      <c r="D233" s="68">
        <f>D234</f>
        <v>1717.2</v>
      </c>
    </row>
    <row r="234" spans="1:4" ht="33.75" customHeight="1">
      <c r="A234" s="29" t="s">
        <v>61</v>
      </c>
      <c r="B234" s="38" t="s">
        <v>215</v>
      </c>
      <c r="C234" s="55">
        <v>110</v>
      </c>
      <c r="D234" s="68">
        <v>1717.2</v>
      </c>
    </row>
    <row r="235" spans="1:4" ht="44.25" customHeight="1">
      <c r="A235" s="17" t="s">
        <v>192</v>
      </c>
      <c r="B235" s="89" t="s">
        <v>119</v>
      </c>
      <c r="C235" s="48"/>
      <c r="D235" s="85">
        <f>D236+D260</f>
        <v>17701.099999999999</v>
      </c>
    </row>
    <row r="236" spans="1:4" ht="45" customHeight="1">
      <c r="A236" s="98" t="s">
        <v>123</v>
      </c>
      <c r="B236" s="37" t="s">
        <v>124</v>
      </c>
      <c r="C236" s="49"/>
      <c r="D236" s="67">
        <f>D237+D240+D243+D246+D251+D254+D257</f>
        <v>14245.3</v>
      </c>
    </row>
    <row r="237" spans="1:4" ht="88.5" customHeight="1">
      <c r="A237" s="9" t="s">
        <v>31</v>
      </c>
      <c r="B237" s="51" t="s">
        <v>131</v>
      </c>
      <c r="C237" s="27"/>
      <c r="D237" s="67">
        <f>D238</f>
        <v>110.9</v>
      </c>
    </row>
    <row r="238" spans="1:4" ht="26.25" customHeight="1">
      <c r="A238" s="99" t="s">
        <v>41</v>
      </c>
      <c r="B238" s="33" t="s">
        <v>131</v>
      </c>
      <c r="C238" s="38">
        <v>300</v>
      </c>
      <c r="D238" s="65">
        <f>D239</f>
        <v>110.9</v>
      </c>
    </row>
    <row r="239" spans="1:4" ht="30.75" customHeight="1">
      <c r="A239" s="99" t="s">
        <v>27</v>
      </c>
      <c r="B239" s="33" t="s">
        <v>131</v>
      </c>
      <c r="C239" s="33">
        <v>310</v>
      </c>
      <c r="D239" s="65">
        <v>110.9</v>
      </c>
    </row>
    <row r="240" spans="1:4" ht="31.5" customHeight="1">
      <c r="A240" s="9" t="s">
        <v>32</v>
      </c>
      <c r="B240" s="51" t="s">
        <v>132</v>
      </c>
      <c r="C240" s="50"/>
      <c r="D240" s="67">
        <f>D241</f>
        <v>141.9</v>
      </c>
    </row>
    <row r="241" spans="1:4" ht="27.75" customHeight="1">
      <c r="A241" s="99" t="s">
        <v>41</v>
      </c>
      <c r="B241" s="33" t="s">
        <v>132</v>
      </c>
      <c r="C241" s="38">
        <v>300</v>
      </c>
      <c r="D241" s="65">
        <f>D242</f>
        <v>141.9</v>
      </c>
    </row>
    <row r="242" spans="1:4" ht="24" customHeight="1">
      <c r="A242" s="29" t="s">
        <v>21</v>
      </c>
      <c r="B242" s="33" t="s">
        <v>132</v>
      </c>
      <c r="C242" s="33">
        <v>320</v>
      </c>
      <c r="D242" s="65">
        <v>141.9</v>
      </c>
    </row>
    <row r="243" spans="1:4" ht="48" customHeight="1">
      <c r="A243" s="9" t="s">
        <v>46</v>
      </c>
      <c r="B243" s="51" t="s">
        <v>133</v>
      </c>
      <c r="C243" s="41"/>
      <c r="D243" s="64">
        <f>D244</f>
        <v>1330.3</v>
      </c>
    </row>
    <row r="244" spans="1:4" ht="17.25" customHeight="1">
      <c r="A244" s="99" t="s">
        <v>41</v>
      </c>
      <c r="B244" s="33" t="s">
        <v>133</v>
      </c>
      <c r="C244" s="38">
        <v>300</v>
      </c>
      <c r="D244" s="28">
        <f>D245</f>
        <v>1330.3</v>
      </c>
    </row>
    <row r="245" spans="1:4">
      <c r="A245" s="99" t="s">
        <v>27</v>
      </c>
      <c r="B245" s="33" t="s">
        <v>133</v>
      </c>
      <c r="C245" s="33">
        <v>310</v>
      </c>
      <c r="D245" s="28">
        <v>1330.3</v>
      </c>
    </row>
    <row r="246" spans="1:4" ht="15">
      <c r="A246" s="9" t="s">
        <v>47</v>
      </c>
      <c r="B246" s="51" t="s">
        <v>134</v>
      </c>
      <c r="C246" s="41"/>
      <c r="D246" s="64">
        <f>D249+D247</f>
        <v>890.6</v>
      </c>
    </row>
    <row r="247" spans="1:4" ht="14.25" hidden="1">
      <c r="A247" s="59" t="s">
        <v>49</v>
      </c>
      <c r="B247" s="33" t="s">
        <v>134</v>
      </c>
      <c r="C247" s="38">
        <v>200</v>
      </c>
      <c r="D247" s="28">
        <f>D248</f>
        <v>0</v>
      </c>
    </row>
    <row r="248" spans="1:4" ht="14.25" hidden="1">
      <c r="A248" s="59" t="s">
        <v>25</v>
      </c>
      <c r="B248" s="33" t="s">
        <v>134</v>
      </c>
      <c r="C248" s="38">
        <v>240</v>
      </c>
      <c r="D248" s="28"/>
    </row>
    <row r="249" spans="1:4">
      <c r="A249" s="99" t="s">
        <v>41</v>
      </c>
      <c r="B249" s="33" t="s">
        <v>134</v>
      </c>
      <c r="C249" s="38">
        <v>300</v>
      </c>
      <c r="D249" s="28">
        <f>D250</f>
        <v>890.6</v>
      </c>
    </row>
    <row r="250" spans="1:4">
      <c r="A250" s="29" t="s">
        <v>21</v>
      </c>
      <c r="B250" s="33" t="s">
        <v>134</v>
      </c>
      <c r="C250" s="38">
        <v>320</v>
      </c>
      <c r="D250" s="28">
        <v>890.6</v>
      </c>
    </row>
    <row r="251" spans="1:4" ht="56.25" customHeight="1">
      <c r="A251" s="9" t="s">
        <v>48</v>
      </c>
      <c r="B251" s="51" t="s">
        <v>135</v>
      </c>
      <c r="C251" s="41"/>
      <c r="D251" s="64">
        <f>D252</f>
        <v>8588.1</v>
      </c>
    </row>
    <row r="252" spans="1:4">
      <c r="A252" s="99" t="s">
        <v>41</v>
      </c>
      <c r="B252" s="33" t="s">
        <v>135</v>
      </c>
      <c r="C252" s="38">
        <v>300</v>
      </c>
      <c r="D252" s="28">
        <f>D253</f>
        <v>8588.1</v>
      </c>
    </row>
    <row r="253" spans="1:4" ht="15" customHeight="1">
      <c r="A253" s="99" t="s">
        <v>27</v>
      </c>
      <c r="B253" s="33" t="s">
        <v>135</v>
      </c>
      <c r="C253" s="33">
        <v>310</v>
      </c>
      <c r="D253" s="28">
        <v>8588.1</v>
      </c>
    </row>
    <row r="254" spans="1:4" ht="91.5" customHeight="1">
      <c r="A254" s="31" t="s">
        <v>183</v>
      </c>
      <c r="B254" s="51" t="s">
        <v>187</v>
      </c>
      <c r="C254" s="51"/>
      <c r="D254" s="64">
        <f>D255</f>
        <v>3026.9</v>
      </c>
    </row>
    <row r="255" spans="1:4" ht="17.25" customHeight="1">
      <c r="A255" s="32" t="s">
        <v>186</v>
      </c>
      <c r="B255" s="33" t="s">
        <v>187</v>
      </c>
      <c r="C255" s="33">
        <v>400</v>
      </c>
      <c r="D255" s="28">
        <f>D256</f>
        <v>3026.9</v>
      </c>
    </row>
    <row r="256" spans="1:4" ht="16.5" customHeight="1">
      <c r="A256" s="99" t="s">
        <v>184</v>
      </c>
      <c r="B256" s="33" t="s">
        <v>187</v>
      </c>
      <c r="C256" s="33">
        <v>410</v>
      </c>
      <c r="D256" s="28">
        <v>3026.9</v>
      </c>
    </row>
    <row r="257" spans="1:4" ht="82.5" customHeight="1">
      <c r="A257" s="31" t="s">
        <v>185</v>
      </c>
      <c r="B257" s="51" t="s">
        <v>188</v>
      </c>
      <c r="C257" s="27"/>
      <c r="D257" s="64">
        <f>D258</f>
        <v>156.6</v>
      </c>
    </row>
    <row r="258" spans="1:4" ht="33.75" customHeight="1">
      <c r="A258" s="25" t="s">
        <v>54</v>
      </c>
      <c r="B258" s="33" t="s">
        <v>188</v>
      </c>
      <c r="C258" s="33">
        <v>200</v>
      </c>
      <c r="D258" s="28">
        <f>D259</f>
        <v>156.6</v>
      </c>
    </row>
    <row r="259" spans="1:4" ht="28.5" customHeight="1">
      <c r="A259" s="25" t="s">
        <v>55</v>
      </c>
      <c r="B259" s="33" t="s">
        <v>188</v>
      </c>
      <c r="C259" s="33">
        <v>240</v>
      </c>
      <c r="D259" s="28">
        <v>156.6</v>
      </c>
    </row>
    <row r="260" spans="1:4" ht="32.25" customHeight="1">
      <c r="A260" s="98" t="s">
        <v>122</v>
      </c>
      <c r="B260" s="37" t="s">
        <v>120</v>
      </c>
      <c r="C260" s="36"/>
      <c r="D260" s="67">
        <f>D261+D268</f>
        <v>3455.7999999999997</v>
      </c>
    </row>
    <row r="261" spans="1:4" ht="47.25" customHeight="1">
      <c r="A261" s="9" t="s">
        <v>15</v>
      </c>
      <c r="B261" s="37" t="s">
        <v>121</v>
      </c>
      <c r="C261" s="38"/>
      <c r="D261" s="67">
        <f>D262+D264+D266</f>
        <v>3453.7999999999997</v>
      </c>
    </row>
    <row r="262" spans="1:4" ht="42.75" customHeight="1">
      <c r="A262" s="12" t="s">
        <v>52</v>
      </c>
      <c r="B262" s="38" t="s">
        <v>121</v>
      </c>
      <c r="C262" s="38">
        <v>100</v>
      </c>
      <c r="D262" s="65">
        <f>D263</f>
        <v>3118.7</v>
      </c>
    </row>
    <row r="263" spans="1:4" ht="27" customHeight="1">
      <c r="A263" s="14" t="s">
        <v>61</v>
      </c>
      <c r="B263" s="38" t="s">
        <v>121</v>
      </c>
      <c r="C263" s="38">
        <v>110</v>
      </c>
      <c r="D263" s="65">
        <v>3118.7</v>
      </c>
    </row>
    <row r="264" spans="1:4" ht="24.75" customHeight="1">
      <c r="A264" s="25" t="s">
        <v>54</v>
      </c>
      <c r="B264" s="38" t="s">
        <v>121</v>
      </c>
      <c r="C264" s="38">
        <v>200</v>
      </c>
      <c r="D264" s="65">
        <f>D265</f>
        <v>332.70000000000005</v>
      </c>
    </row>
    <row r="265" spans="1:4" ht="27.75" customHeight="1">
      <c r="A265" s="25" t="s">
        <v>55</v>
      </c>
      <c r="B265" s="38" t="s">
        <v>121</v>
      </c>
      <c r="C265" s="38">
        <v>240</v>
      </c>
      <c r="D265" s="65">
        <f>335.1-2.4</f>
        <v>332.70000000000005</v>
      </c>
    </row>
    <row r="266" spans="1:4" ht="27.75" customHeight="1">
      <c r="A266" s="25" t="s">
        <v>19</v>
      </c>
      <c r="B266" s="38" t="s">
        <v>121</v>
      </c>
      <c r="C266" s="55">
        <v>800</v>
      </c>
      <c r="D266" s="74">
        <f>D267</f>
        <v>2.4</v>
      </c>
    </row>
    <row r="267" spans="1:4" ht="27.75" customHeight="1" thickBot="1">
      <c r="A267" s="25" t="s">
        <v>17</v>
      </c>
      <c r="B267" s="38" t="s">
        <v>121</v>
      </c>
      <c r="C267" s="55">
        <v>850</v>
      </c>
      <c r="D267" s="74">
        <v>2.4</v>
      </c>
    </row>
    <row r="268" spans="1:4" ht="27.75" customHeight="1" thickBot="1">
      <c r="A268" s="26" t="s">
        <v>182</v>
      </c>
      <c r="B268" s="37" t="s">
        <v>255</v>
      </c>
      <c r="C268" s="37"/>
      <c r="D268" s="67">
        <f>D269</f>
        <v>2</v>
      </c>
    </row>
    <row r="269" spans="1:4" ht="27.75" customHeight="1">
      <c r="A269" s="12" t="s">
        <v>55</v>
      </c>
      <c r="B269" s="38" t="s">
        <v>255</v>
      </c>
      <c r="C269" s="38">
        <v>200</v>
      </c>
      <c r="D269" s="65">
        <f>D270</f>
        <v>2</v>
      </c>
    </row>
    <row r="270" spans="1:4" ht="27.75" customHeight="1">
      <c r="A270" s="25" t="s">
        <v>54</v>
      </c>
      <c r="B270" s="38" t="s">
        <v>255</v>
      </c>
      <c r="C270" s="38">
        <v>240</v>
      </c>
      <c r="D270" s="65">
        <v>2</v>
      </c>
    </row>
    <row r="271" spans="1:4" ht="26.25" customHeight="1">
      <c r="A271" s="17" t="s">
        <v>50</v>
      </c>
      <c r="B271" s="89" t="s">
        <v>51</v>
      </c>
      <c r="C271" s="35"/>
      <c r="D271" s="81">
        <f>D272+D275+D282+D287+D292+D297+D303+D311+D314+D317+D320+D323+D326+D331+D334+D345+D339+D300+D342</f>
        <v>67221.099999999991</v>
      </c>
    </row>
    <row r="272" spans="1:4" ht="27.75" customHeight="1">
      <c r="A272" s="9" t="s">
        <v>5</v>
      </c>
      <c r="B272" s="37" t="s">
        <v>152</v>
      </c>
      <c r="C272" s="41"/>
      <c r="D272" s="64">
        <f>D273</f>
        <v>2041.1</v>
      </c>
    </row>
    <row r="273" spans="1:4" ht="45.75" customHeight="1">
      <c r="A273" s="12" t="s">
        <v>52</v>
      </c>
      <c r="B273" s="38" t="s">
        <v>152</v>
      </c>
      <c r="C273" s="38">
        <v>100</v>
      </c>
      <c r="D273" s="28">
        <f>D274</f>
        <v>2041.1</v>
      </c>
    </row>
    <row r="274" spans="1:4" ht="18.75" customHeight="1">
      <c r="A274" s="12" t="s">
        <v>53</v>
      </c>
      <c r="B274" s="38" t="s">
        <v>152</v>
      </c>
      <c r="C274" s="38">
        <v>120</v>
      </c>
      <c r="D274" s="28">
        <f>2123.5-82.4</f>
        <v>2041.1</v>
      </c>
    </row>
    <row r="275" spans="1:4" s="8" customFormat="1" ht="27.75" customHeight="1">
      <c r="A275" s="9" t="s">
        <v>1</v>
      </c>
      <c r="B275" s="37" t="s">
        <v>153</v>
      </c>
      <c r="C275" s="41"/>
      <c r="D275" s="64">
        <f>D276+D278+D280</f>
        <v>1288.4000000000001</v>
      </c>
    </row>
    <row r="276" spans="1:4" ht="45" customHeight="1">
      <c r="A276" s="12" t="s">
        <v>52</v>
      </c>
      <c r="B276" s="38" t="s">
        <v>153</v>
      </c>
      <c r="C276" s="38">
        <v>100</v>
      </c>
      <c r="D276" s="28">
        <f>D277</f>
        <v>1197.4000000000001</v>
      </c>
    </row>
    <row r="277" spans="1:4" ht="22.5" customHeight="1">
      <c r="A277" s="12" t="s">
        <v>53</v>
      </c>
      <c r="B277" s="38" t="s">
        <v>153</v>
      </c>
      <c r="C277" s="38">
        <v>120</v>
      </c>
      <c r="D277" s="28">
        <f>453.7+743.7</f>
        <v>1197.4000000000001</v>
      </c>
    </row>
    <row r="278" spans="1:4" ht="30" customHeight="1">
      <c r="A278" s="12" t="s">
        <v>54</v>
      </c>
      <c r="B278" s="38" t="s">
        <v>153</v>
      </c>
      <c r="C278" s="38">
        <v>200</v>
      </c>
      <c r="D278" s="28">
        <f>D279</f>
        <v>37</v>
      </c>
    </row>
    <row r="279" spans="1:4" ht="30" customHeight="1">
      <c r="A279" s="12" t="s">
        <v>55</v>
      </c>
      <c r="B279" s="38" t="s">
        <v>153</v>
      </c>
      <c r="C279" s="38">
        <v>240</v>
      </c>
      <c r="D279" s="28">
        <f>37</f>
        <v>37</v>
      </c>
    </row>
    <row r="280" spans="1:4" ht="21" customHeight="1">
      <c r="A280" s="29" t="s">
        <v>41</v>
      </c>
      <c r="B280" s="38" t="s">
        <v>153</v>
      </c>
      <c r="C280" s="38">
        <v>300</v>
      </c>
      <c r="D280" s="28">
        <f>D281</f>
        <v>54</v>
      </c>
    </row>
    <row r="281" spans="1:4" ht="18" customHeight="1">
      <c r="A281" s="99" t="s">
        <v>175</v>
      </c>
      <c r="B281" s="38" t="s">
        <v>153</v>
      </c>
      <c r="C281" s="38">
        <v>350</v>
      </c>
      <c r="D281" s="28">
        <v>54</v>
      </c>
    </row>
    <row r="282" spans="1:4" s="2" customFormat="1" ht="30">
      <c r="A282" s="9" t="s">
        <v>43</v>
      </c>
      <c r="B282" s="91" t="s">
        <v>109</v>
      </c>
      <c r="C282" s="41"/>
      <c r="D282" s="84">
        <f>D283+D285</f>
        <v>2.6</v>
      </c>
    </row>
    <row r="283" spans="1:4" ht="38.25" customHeight="1">
      <c r="A283" s="12" t="s">
        <v>54</v>
      </c>
      <c r="B283" s="92" t="s">
        <v>109</v>
      </c>
      <c r="C283" s="38">
        <v>200</v>
      </c>
      <c r="D283" s="66">
        <f>D284</f>
        <v>1.7</v>
      </c>
    </row>
    <row r="284" spans="1:4" ht="25.5">
      <c r="A284" s="12" t="s">
        <v>55</v>
      </c>
      <c r="B284" s="92" t="s">
        <v>109</v>
      </c>
      <c r="C284" s="38">
        <v>240</v>
      </c>
      <c r="D284" s="66">
        <v>1.7</v>
      </c>
    </row>
    <row r="285" spans="1:4">
      <c r="A285" s="29" t="s">
        <v>8</v>
      </c>
      <c r="B285" s="38" t="s">
        <v>109</v>
      </c>
      <c r="C285" s="38">
        <v>500</v>
      </c>
      <c r="D285" s="28">
        <f>D286</f>
        <v>0.9</v>
      </c>
    </row>
    <row r="286" spans="1:4">
      <c r="A286" s="29" t="s">
        <v>18</v>
      </c>
      <c r="B286" s="38" t="s">
        <v>109</v>
      </c>
      <c r="C286" s="38">
        <v>530</v>
      </c>
      <c r="D286" s="28">
        <v>0.9</v>
      </c>
    </row>
    <row r="287" spans="1:4" ht="30">
      <c r="A287" s="53" t="s">
        <v>159</v>
      </c>
      <c r="B287" s="91" t="s">
        <v>158</v>
      </c>
      <c r="C287" s="37"/>
      <c r="D287" s="84">
        <f>D288+D290</f>
        <v>578.29999999999995</v>
      </c>
    </row>
    <row r="288" spans="1:4" ht="44.25" customHeight="1">
      <c r="A288" s="12" t="s">
        <v>52</v>
      </c>
      <c r="B288" s="92" t="s">
        <v>158</v>
      </c>
      <c r="C288" s="38">
        <v>100</v>
      </c>
      <c r="D288" s="66">
        <f>D289</f>
        <v>539.9</v>
      </c>
    </row>
    <row r="289" spans="1:4" ht="29.25" customHeight="1">
      <c r="A289" s="14" t="s">
        <v>61</v>
      </c>
      <c r="B289" s="92" t="s">
        <v>158</v>
      </c>
      <c r="C289" s="38">
        <v>110</v>
      </c>
      <c r="D289" s="66">
        <v>539.9</v>
      </c>
    </row>
    <row r="290" spans="1:4" ht="25.5">
      <c r="A290" s="12" t="s">
        <v>54</v>
      </c>
      <c r="B290" s="92" t="s">
        <v>158</v>
      </c>
      <c r="C290" s="38">
        <v>200</v>
      </c>
      <c r="D290" s="66">
        <f>D291</f>
        <v>38.4</v>
      </c>
    </row>
    <row r="291" spans="1:4" ht="25.5">
      <c r="A291" s="12" t="s">
        <v>55</v>
      </c>
      <c r="B291" s="92" t="s">
        <v>158</v>
      </c>
      <c r="C291" s="38">
        <v>240</v>
      </c>
      <c r="D291" s="66">
        <v>38.4</v>
      </c>
    </row>
    <row r="292" spans="1:4" ht="15">
      <c r="A292" s="9" t="s">
        <v>9</v>
      </c>
      <c r="B292" s="37" t="s">
        <v>154</v>
      </c>
      <c r="C292" s="41"/>
      <c r="D292" s="64">
        <f>D295+D293</f>
        <v>1799</v>
      </c>
    </row>
    <row r="293" spans="1:4">
      <c r="A293" s="29" t="s">
        <v>8</v>
      </c>
      <c r="B293" s="38" t="s">
        <v>154</v>
      </c>
      <c r="C293" s="38">
        <v>500</v>
      </c>
      <c r="D293" s="28">
        <f>D294</f>
        <v>218.5</v>
      </c>
    </row>
    <row r="294" spans="1:4">
      <c r="A294" s="29" t="s">
        <v>11</v>
      </c>
      <c r="B294" s="38" t="s">
        <v>154</v>
      </c>
      <c r="C294" s="38">
        <v>540</v>
      </c>
      <c r="D294" s="28">
        <f>161.7+56.8</f>
        <v>218.5</v>
      </c>
    </row>
    <row r="295" spans="1:4">
      <c r="A295" s="29" t="s">
        <v>19</v>
      </c>
      <c r="B295" s="38" t="s">
        <v>154</v>
      </c>
      <c r="C295" s="38">
        <v>800</v>
      </c>
      <c r="D295" s="28">
        <f>D296</f>
        <v>1580.5</v>
      </c>
    </row>
    <row r="296" spans="1:4">
      <c r="A296" s="29" t="s">
        <v>20</v>
      </c>
      <c r="B296" s="38" t="s">
        <v>154</v>
      </c>
      <c r="C296" s="38">
        <v>870</v>
      </c>
      <c r="D296" s="65">
        <f>2637.3-56.8-1000</f>
        <v>1580.5</v>
      </c>
    </row>
    <row r="297" spans="1:4" ht="45">
      <c r="A297" s="9" t="s">
        <v>171</v>
      </c>
      <c r="B297" s="37" t="s">
        <v>172</v>
      </c>
      <c r="C297" s="37"/>
      <c r="D297" s="64">
        <f>D298</f>
        <v>1500</v>
      </c>
    </row>
    <row r="298" spans="1:4" ht="25.5">
      <c r="A298" s="34" t="s">
        <v>77</v>
      </c>
      <c r="B298" s="38" t="s">
        <v>172</v>
      </c>
      <c r="C298" s="38">
        <v>600</v>
      </c>
      <c r="D298" s="28">
        <f>D299</f>
        <v>1500</v>
      </c>
    </row>
    <row r="299" spans="1:4">
      <c r="A299" s="34" t="s">
        <v>173</v>
      </c>
      <c r="B299" s="38" t="s">
        <v>172</v>
      </c>
      <c r="C299" s="38">
        <v>620</v>
      </c>
      <c r="D299" s="28">
        <v>1500</v>
      </c>
    </row>
    <row r="300" spans="1:4" ht="38.25">
      <c r="A300" s="29" t="s">
        <v>12</v>
      </c>
      <c r="B300" s="37" t="s">
        <v>258</v>
      </c>
      <c r="C300" s="38"/>
      <c r="D300" s="64">
        <f>D301</f>
        <v>276</v>
      </c>
    </row>
    <row r="301" spans="1:4">
      <c r="A301" s="29" t="s">
        <v>8</v>
      </c>
      <c r="B301" s="38" t="s">
        <v>258</v>
      </c>
      <c r="C301" s="38">
        <v>500</v>
      </c>
      <c r="D301" s="28">
        <f>D302</f>
        <v>276</v>
      </c>
    </row>
    <row r="302" spans="1:4">
      <c r="A302" s="29" t="s">
        <v>11</v>
      </c>
      <c r="B302" s="38" t="s">
        <v>258</v>
      </c>
      <c r="C302" s="38">
        <v>540</v>
      </c>
      <c r="D302" s="28">
        <v>276</v>
      </c>
    </row>
    <row r="303" spans="1:4" ht="75">
      <c r="A303" s="9" t="s">
        <v>44</v>
      </c>
      <c r="B303" s="91" t="s">
        <v>127</v>
      </c>
      <c r="C303" s="40"/>
      <c r="D303" s="64">
        <f>D304</f>
        <v>99.6</v>
      </c>
    </row>
    <row r="304" spans="1:4">
      <c r="A304" s="29" t="s">
        <v>19</v>
      </c>
      <c r="B304" s="92" t="s">
        <v>127</v>
      </c>
      <c r="C304" s="52" t="s">
        <v>37</v>
      </c>
      <c r="D304" s="28">
        <f>D305</f>
        <v>99.6</v>
      </c>
    </row>
    <row r="305" spans="1:4" ht="25.5">
      <c r="A305" s="29" t="s">
        <v>36</v>
      </c>
      <c r="B305" s="92" t="s">
        <v>127</v>
      </c>
      <c r="C305" s="52" t="s">
        <v>38</v>
      </c>
      <c r="D305" s="28">
        <v>99.6</v>
      </c>
    </row>
    <row r="306" spans="1:4" s="4" customFormat="1" ht="14.25" hidden="1">
      <c r="A306" s="59" t="s">
        <v>8</v>
      </c>
      <c r="B306" s="38" t="s">
        <v>178</v>
      </c>
      <c r="C306" s="38">
        <v>500</v>
      </c>
      <c r="D306" s="28">
        <f>D307</f>
        <v>0</v>
      </c>
    </row>
    <row r="307" spans="1:4" s="4" customFormat="1" ht="14.25" hidden="1">
      <c r="A307" s="102" t="s">
        <v>176</v>
      </c>
      <c r="B307" s="38" t="s">
        <v>178</v>
      </c>
      <c r="C307" s="38">
        <v>520</v>
      </c>
      <c r="D307" s="28"/>
    </row>
    <row r="308" spans="1:4" s="4" customFormat="1" ht="45" hidden="1">
      <c r="A308" s="9" t="s">
        <v>177</v>
      </c>
      <c r="B308" s="37" t="s">
        <v>179</v>
      </c>
      <c r="C308" s="38"/>
      <c r="D308" s="64">
        <f>D309</f>
        <v>0</v>
      </c>
    </row>
    <row r="309" spans="1:4" s="4" customFormat="1" ht="14.25" hidden="1">
      <c r="A309" s="59" t="s">
        <v>8</v>
      </c>
      <c r="B309" s="38" t="s">
        <v>179</v>
      </c>
      <c r="C309" s="38">
        <v>500</v>
      </c>
      <c r="D309" s="28">
        <f>D310</f>
        <v>0</v>
      </c>
    </row>
    <row r="310" spans="1:4" s="4" customFormat="1" ht="14.25" hidden="1">
      <c r="A310" s="102" t="s">
        <v>176</v>
      </c>
      <c r="B310" s="38" t="s">
        <v>179</v>
      </c>
      <c r="C310" s="38">
        <v>520</v>
      </c>
      <c r="D310" s="28"/>
    </row>
    <row r="311" spans="1:4" s="4" customFormat="1" ht="75">
      <c r="A311" s="9" t="s">
        <v>30</v>
      </c>
      <c r="B311" s="37" t="s">
        <v>128</v>
      </c>
      <c r="C311" s="40"/>
      <c r="D311" s="64">
        <f>D312</f>
        <v>0.1</v>
      </c>
    </row>
    <row r="312" spans="1:4" s="4" customFormat="1" ht="25.5">
      <c r="A312" s="25" t="s">
        <v>54</v>
      </c>
      <c r="B312" s="38" t="s">
        <v>128</v>
      </c>
      <c r="C312" s="52" t="s">
        <v>110</v>
      </c>
      <c r="D312" s="28">
        <f>D313</f>
        <v>0.1</v>
      </c>
    </row>
    <row r="313" spans="1:4" s="4" customFormat="1" ht="25.5">
      <c r="A313" s="25" t="s">
        <v>55</v>
      </c>
      <c r="B313" s="38" t="s">
        <v>128</v>
      </c>
      <c r="C313" s="52" t="s">
        <v>26</v>
      </c>
      <c r="D313" s="28">
        <v>0.1</v>
      </c>
    </row>
    <row r="314" spans="1:4" s="4" customFormat="1" ht="15">
      <c r="A314" s="9" t="s">
        <v>86</v>
      </c>
      <c r="B314" s="37" t="s">
        <v>156</v>
      </c>
      <c r="C314" s="41"/>
      <c r="D314" s="64">
        <f>D315</f>
        <v>1494.9</v>
      </c>
    </row>
    <row r="315" spans="1:4" s="4" customFormat="1">
      <c r="A315" s="29" t="s">
        <v>41</v>
      </c>
      <c r="B315" s="38" t="s">
        <v>156</v>
      </c>
      <c r="C315" s="38">
        <v>300</v>
      </c>
      <c r="D315" s="28">
        <f>D316</f>
        <v>1494.9</v>
      </c>
    </row>
    <row r="316" spans="1:4" s="4" customFormat="1">
      <c r="A316" s="29" t="s">
        <v>21</v>
      </c>
      <c r="B316" s="38" t="s">
        <v>156</v>
      </c>
      <c r="C316" s="38">
        <v>320</v>
      </c>
      <c r="D316" s="65">
        <v>1494.9</v>
      </c>
    </row>
    <row r="317" spans="1:4" s="4" customFormat="1" ht="15">
      <c r="A317" s="9" t="s">
        <v>29</v>
      </c>
      <c r="B317" s="37" t="s">
        <v>155</v>
      </c>
      <c r="C317" s="37"/>
      <c r="D317" s="67">
        <f>D318</f>
        <v>7.5</v>
      </c>
    </row>
    <row r="318" spans="1:4" s="4" customFormat="1">
      <c r="A318" s="29" t="s">
        <v>41</v>
      </c>
      <c r="B318" s="38" t="s">
        <v>155</v>
      </c>
      <c r="C318" s="38">
        <v>300</v>
      </c>
      <c r="D318" s="65">
        <f>D319</f>
        <v>7.5</v>
      </c>
    </row>
    <row r="319" spans="1:4" s="4" customFormat="1">
      <c r="A319" s="99" t="s">
        <v>27</v>
      </c>
      <c r="B319" s="38" t="s">
        <v>155</v>
      </c>
      <c r="C319" s="38">
        <v>310</v>
      </c>
      <c r="D319" s="65">
        <v>7.5</v>
      </c>
    </row>
    <row r="320" spans="1:4" s="4" customFormat="1" ht="30">
      <c r="A320" s="9" t="s">
        <v>13</v>
      </c>
      <c r="B320" s="37" t="s">
        <v>125</v>
      </c>
      <c r="C320" s="41"/>
      <c r="D320" s="64">
        <f>D321</f>
        <v>1916.1</v>
      </c>
    </row>
    <row r="321" spans="1:4" s="4" customFormat="1">
      <c r="A321" s="29" t="s">
        <v>8</v>
      </c>
      <c r="B321" s="38" t="s">
        <v>125</v>
      </c>
      <c r="C321" s="38">
        <v>500</v>
      </c>
      <c r="D321" s="28">
        <f>D322</f>
        <v>1916.1</v>
      </c>
    </row>
    <row r="322" spans="1:4" s="4" customFormat="1" ht="12.75" customHeight="1">
      <c r="A322" s="29" t="s">
        <v>18</v>
      </c>
      <c r="B322" s="38" t="s">
        <v>125</v>
      </c>
      <c r="C322" s="38">
        <v>530</v>
      </c>
      <c r="D322" s="28">
        <v>1916.1</v>
      </c>
    </row>
    <row r="323" spans="1:4" s="4" customFormat="1" ht="10.5" hidden="1" customHeight="1">
      <c r="A323" s="9" t="s">
        <v>35</v>
      </c>
      <c r="B323" s="93" t="s">
        <v>126</v>
      </c>
      <c r="C323" s="38"/>
      <c r="D323" s="64">
        <f>D324</f>
        <v>0</v>
      </c>
    </row>
    <row r="324" spans="1:4" s="4" customFormat="1" ht="14.25" hidden="1">
      <c r="A324" s="59" t="s">
        <v>8</v>
      </c>
      <c r="B324" s="94" t="s">
        <v>126</v>
      </c>
      <c r="C324" s="38">
        <v>500</v>
      </c>
      <c r="D324" s="28">
        <f>D325</f>
        <v>0</v>
      </c>
    </row>
    <row r="325" spans="1:4" s="4" customFormat="1" hidden="1">
      <c r="A325" s="29" t="s">
        <v>11</v>
      </c>
      <c r="B325" s="94" t="s">
        <v>126</v>
      </c>
      <c r="C325" s="38">
        <v>540</v>
      </c>
      <c r="D325" s="28"/>
    </row>
    <row r="326" spans="1:4" s="4" customFormat="1" ht="15">
      <c r="A326" s="9" t="s">
        <v>16</v>
      </c>
      <c r="B326" s="37" t="s">
        <v>202</v>
      </c>
      <c r="C326" s="56"/>
      <c r="D326" s="77">
        <f>D327+D329</f>
        <v>600</v>
      </c>
    </row>
    <row r="327" spans="1:4" s="4" customFormat="1" ht="25.5">
      <c r="A327" s="25" t="s">
        <v>54</v>
      </c>
      <c r="B327" s="38" t="s">
        <v>202</v>
      </c>
      <c r="C327" s="55">
        <v>200</v>
      </c>
      <c r="D327" s="78">
        <f>D328</f>
        <v>500</v>
      </c>
    </row>
    <row r="328" spans="1:4" s="4" customFormat="1" ht="25.5">
      <c r="A328" s="25" t="s">
        <v>55</v>
      </c>
      <c r="B328" s="38" t="s">
        <v>202</v>
      </c>
      <c r="C328" s="55">
        <v>240</v>
      </c>
      <c r="D328" s="78">
        <v>500</v>
      </c>
    </row>
    <row r="329" spans="1:4" s="4" customFormat="1" ht="14.25">
      <c r="A329" s="59" t="s">
        <v>184</v>
      </c>
      <c r="B329" s="38" t="s">
        <v>202</v>
      </c>
      <c r="C329" s="55">
        <v>400</v>
      </c>
      <c r="D329" s="78">
        <f>D330</f>
        <v>100</v>
      </c>
    </row>
    <row r="330" spans="1:4" s="4" customFormat="1" ht="28.5">
      <c r="A330" s="59" t="s">
        <v>204</v>
      </c>
      <c r="B330" s="38" t="s">
        <v>202</v>
      </c>
      <c r="C330" s="55">
        <v>410</v>
      </c>
      <c r="D330" s="78">
        <v>100</v>
      </c>
    </row>
    <row r="331" spans="1:4" s="4" customFormat="1" ht="15">
      <c r="A331" s="9" t="s">
        <v>203</v>
      </c>
      <c r="B331" s="37" t="s">
        <v>205</v>
      </c>
      <c r="C331" s="57"/>
      <c r="D331" s="83">
        <f>D332</f>
        <v>19086.599999999999</v>
      </c>
    </row>
    <row r="332" spans="1:4" s="4" customFormat="1" ht="14.25">
      <c r="A332" s="59" t="s">
        <v>184</v>
      </c>
      <c r="B332" s="38" t="s">
        <v>205</v>
      </c>
      <c r="C332" s="58" t="s">
        <v>206</v>
      </c>
      <c r="D332" s="73">
        <f>D333</f>
        <v>19086.599999999999</v>
      </c>
    </row>
    <row r="333" spans="1:4" s="4" customFormat="1" ht="28.5">
      <c r="A333" s="59" t="s">
        <v>204</v>
      </c>
      <c r="B333" s="38" t="s">
        <v>205</v>
      </c>
      <c r="C333" s="58" t="s">
        <v>207</v>
      </c>
      <c r="D333" s="73">
        <v>19086.599999999999</v>
      </c>
    </row>
    <row r="334" spans="1:4" s="4" customFormat="1" ht="45">
      <c r="A334" s="9" t="s">
        <v>208</v>
      </c>
      <c r="B334" s="37" t="s">
        <v>209</v>
      </c>
      <c r="C334" s="58"/>
      <c r="D334" s="69">
        <f>D335+D337</f>
        <v>13798.7</v>
      </c>
    </row>
    <row r="335" spans="1:4" s="4" customFormat="1" ht="25.5">
      <c r="A335" s="25" t="s">
        <v>54</v>
      </c>
      <c r="B335" s="38" t="s">
        <v>209</v>
      </c>
      <c r="C335" s="58" t="s">
        <v>110</v>
      </c>
      <c r="D335" s="73">
        <f>D336</f>
        <v>5158</v>
      </c>
    </row>
    <row r="336" spans="1:4" s="4" customFormat="1" ht="25.5">
      <c r="A336" s="25" t="s">
        <v>55</v>
      </c>
      <c r="B336" s="38" t="s">
        <v>209</v>
      </c>
      <c r="C336" s="58" t="s">
        <v>26</v>
      </c>
      <c r="D336" s="73">
        <v>5158</v>
      </c>
    </row>
    <row r="337" spans="1:4" s="4" customFormat="1" ht="14.25">
      <c r="A337" s="59" t="s">
        <v>8</v>
      </c>
      <c r="B337" s="38" t="s">
        <v>209</v>
      </c>
      <c r="C337" s="76">
        <v>500</v>
      </c>
      <c r="D337" s="70">
        <f>D338</f>
        <v>8640.7000000000007</v>
      </c>
    </row>
    <row r="338" spans="1:4" s="4" customFormat="1">
      <c r="A338" s="29" t="s">
        <v>11</v>
      </c>
      <c r="B338" s="38" t="s">
        <v>209</v>
      </c>
      <c r="C338" s="76">
        <v>540</v>
      </c>
      <c r="D338" s="70">
        <v>8640.7000000000007</v>
      </c>
    </row>
    <row r="339" spans="1:4" s="4" customFormat="1" ht="51.75">
      <c r="A339" s="103" t="s">
        <v>257</v>
      </c>
      <c r="B339" s="37" t="s">
        <v>256</v>
      </c>
      <c r="C339" s="54"/>
      <c r="D339" s="69">
        <f>D340</f>
        <v>2365</v>
      </c>
    </row>
    <row r="340" spans="1:4" s="4" customFormat="1" ht="14.25">
      <c r="A340" s="59" t="s">
        <v>8</v>
      </c>
      <c r="B340" s="38" t="s">
        <v>256</v>
      </c>
      <c r="C340" s="60">
        <v>500</v>
      </c>
      <c r="D340" s="70">
        <f>D341</f>
        <v>2365</v>
      </c>
    </row>
    <row r="341" spans="1:4" s="4" customFormat="1" ht="14.25">
      <c r="A341" s="29" t="s">
        <v>11</v>
      </c>
      <c r="B341" s="38" t="s">
        <v>256</v>
      </c>
      <c r="C341" s="60">
        <v>540</v>
      </c>
      <c r="D341" s="70">
        <v>2365</v>
      </c>
    </row>
    <row r="342" spans="1:4" s="4" customFormat="1" ht="63.75" customHeight="1">
      <c r="A342" s="53" t="s">
        <v>200</v>
      </c>
      <c r="B342" s="37" t="s">
        <v>265</v>
      </c>
      <c r="C342" s="54"/>
      <c r="D342" s="77">
        <f>D343</f>
        <v>4888.7</v>
      </c>
    </row>
    <row r="343" spans="1:4" s="4" customFormat="1" ht="38.25">
      <c r="A343" s="25" t="s">
        <v>52</v>
      </c>
      <c r="B343" s="38" t="s">
        <v>265</v>
      </c>
      <c r="C343" s="55">
        <v>100</v>
      </c>
      <c r="D343" s="78">
        <f>D344</f>
        <v>4888.7</v>
      </c>
    </row>
    <row r="344" spans="1:4" s="4" customFormat="1" ht="25.5">
      <c r="A344" s="29" t="s">
        <v>61</v>
      </c>
      <c r="B344" s="38" t="s">
        <v>265</v>
      </c>
      <c r="C344" s="55">
        <v>110</v>
      </c>
      <c r="D344" s="78">
        <v>4888.7</v>
      </c>
    </row>
    <row r="345" spans="1:4" s="4" customFormat="1" ht="30">
      <c r="A345" s="63" t="s">
        <v>246</v>
      </c>
      <c r="B345" s="37" t="s">
        <v>248</v>
      </c>
      <c r="C345" s="60"/>
      <c r="D345" s="69">
        <f>D346</f>
        <v>15478.5</v>
      </c>
    </row>
    <row r="346" spans="1:4" s="4" customFormat="1" ht="30">
      <c r="A346" s="9" t="s">
        <v>247</v>
      </c>
      <c r="B346" s="37" t="s">
        <v>249</v>
      </c>
      <c r="C346" s="60"/>
      <c r="D346" s="69">
        <f>D347</f>
        <v>15478.5</v>
      </c>
    </row>
    <row r="347" spans="1:4" s="4" customFormat="1" ht="14.25">
      <c r="A347" s="59" t="s">
        <v>8</v>
      </c>
      <c r="B347" s="38" t="s">
        <v>249</v>
      </c>
      <c r="C347" s="60">
        <v>500</v>
      </c>
      <c r="D347" s="70">
        <f>D348</f>
        <v>15478.5</v>
      </c>
    </row>
    <row r="348" spans="1:4" s="4" customFormat="1" ht="14.25">
      <c r="A348" s="29" t="s">
        <v>11</v>
      </c>
      <c r="B348" s="38" t="s">
        <v>249</v>
      </c>
      <c r="C348" s="60">
        <v>540</v>
      </c>
      <c r="D348" s="70">
        <v>15478.5</v>
      </c>
    </row>
    <row r="349" spans="1:4" ht="33.75" customHeight="1">
      <c r="A349" s="104" t="s">
        <v>138</v>
      </c>
      <c r="B349" s="89"/>
      <c r="C349" s="35"/>
      <c r="D349" s="81">
        <f>D271+D235+D220+D178+D151+D58+D49+D12+D44</f>
        <v>928856.20000000007</v>
      </c>
    </row>
    <row r="350" spans="1:4">
      <c r="C350" s="7"/>
    </row>
    <row r="351" spans="1:4">
      <c r="C351" s="7"/>
    </row>
    <row r="352" spans="1:4">
      <c r="C352" s="7"/>
      <c r="D352" s="86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</sheetData>
  <mergeCells count="6"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2016-12-07T02:15:46Z</cp:lastPrinted>
  <dcterms:created xsi:type="dcterms:W3CDTF">2004-12-14T02:28:06Z</dcterms:created>
  <dcterms:modified xsi:type="dcterms:W3CDTF">2019-08-16T01:27:37Z</dcterms:modified>
</cp:coreProperties>
</file>