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62" i="3"/>
  <c r="E61" s="1"/>
  <c r="E60" s="1"/>
  <c r="E59" s="1"/>
  <c r="E47" s="1"/>
  <c r="D62"/>
  <c r="D61"/>
  <c r="D60" s="1"/>
  <c r="D59" s="1"/>
  <c r="D47" s="1"/>
  <c r="E50"/>
  <c r="D50"/>
  <c r="D66" l="1"/>
  <c r="D245"/>
  <c r="D244" s="1"/>
  <c r="E66"/>
  <c r="E183" l="1"/>
  <c r="E182" s="1"/>
  <c r="D183"/>
  <c r="D182" s="1"/>
  <c r="E180"/>
  <c r="D180"/>
  <c r="D192"/>
  <c r="D191" s="1"/>
  <c r="E192"/>
  <c r="E191" s="1"/>
  <c r="E35"/>
  <c r="E34" s="1"/>
  <c r="D35"/>
  <c r="D34" s="1"/>
  <c r="E200"/>
  <c r="D200"/>
  <c r="D16"/>
  <c r="D15" s="1"/>
  <c r="D14" s="1"/>
  <c r="E16"/>
  <c r="E15" s="1"/>
  <c r="E14" s="1"/>
  <c r="D20"/>
  <c r="D19" s="1"/>
  <c r="E20"/>
  <c r="E19" s="1"/>
  <c r="D24"/>
  <c r="D23" s="1"/>
  <c r="E24"/>
  <c r="E23" s="1"/>
  <c r="D28"/>
  <c r="E28"/>
  <c r="D30"/>
  <c r="E30"/>
  <c r="D32"/>
  <c r="E32"/>
  <c r="D39"/>
  <c r="E39"/>
  <c r="D41"/>
  <c r="E41"/>
  <c r="D44"/>
  <c r="D43" s="1"/>
  <c r="E44"/>
  <c r="E43" s="1"/>
  <c r="D49"/>
  <c r="D48" s="1"/>
  <c r="E49"/>
  <c r="E48" s="1"/>
  <c r="D52"/>
  <c r="D51" s="1"/>
  <c r="E52"/>
  <c r="E51" s="1"/>
  <c r="D55"/>
  <c r="E55"/>
  <c r="D57"/>
  <c r="E57"/>
  <c r="D65"/>
  <c r="D64" s="1"/>
  <c r="E65"/>
  <c r="E64" s="1"/>
  <c r="D68"/>
  <c r="D67" s="1"/>
  <c r="E68"/>
  <c r="E67" s="1"/>
  <c r="D71"/>
  <c r="D70" s="1"/>
  <c r="E71"/>
  <c r="E70" s="1"/>
  <c r="D74"/>
  <c r="D73" s="1"/>
  <c r="E74"/>
  <c r="E73" s="1"/>
  <c r="D78"/>
  <c r="D77" s="1"/>
  <c r="E78"/>
  <c r="E77" s="1"/>
  <c r="D81"/>
  <c r="D80" s="1"/>
  <c r="E81"/>
  <c r="E80" s="1"/>
  <c r="D84"/>
  <c r="D83" s="1"/>
  <c r="E84"/>
  <c r="E83" s="1"/>
  <c r="D88"/>
  <c r="D87" s="1"/>
  <c r="E88"/>
  <c r="E87" s="1"/>
  <c r="D91"/>
  <c r="E91"/>
  <c r="D93"/>
  <c r="E93"/>
  <c r="D95"/>
  <c r="E95"/>
  <c r="D98"/>
  <c r="E98"/>
  <c r="D100"/>
  <c r="E100"/>
  <c r="D105"/>
  <c r="D104" s="1"/>
  <c r="E105"/>
  <c r="E104" s="1"/>
  <c r="D108"/>
  <c r="D107" s="1"/>
  <c r="E108"/>
  <c r="E107" s="1"/>
  <c r="D112"/>
  <c r="D111" s="1"/>
  <c r="D110" s="1"/>
  <c r="E112"/>
  <c r="E111" s="1"/>
  <c r="E110" s="1"/>
  <c r="D118"/>
  <c r="D117" s="1"/>
  <c r="D116" s="1"/>
  <c r="D115" s="1"/>
  <c r="E118"/>
  <c r="E117" s="1"/>
  <c r="E116" s="1"/>
  <c r="E115" s="1"/>
  <c r="D123"/>
  <c r="D122" s="1"/>
  <c r="E123"/>
  <c r="E122" s="1"/>
  <c r="D126"/>
  <c r="D125" s="1"/>
  <c r="E126"/>
  <c r="E125" s="1"/>
  <c r="D130"/>
  <c r="D129" s="1"/>
  <c r="D128" s="1"/>
  <c r="E130"/>
  <c r="E129" s="1"/>
  <c r="E128" s="1"/>
  <c r="D135"/>
  <c r="D134" s="1"/>
  <c r="D133" s="1"/>
  <c r="D132" s="1"/>
  <c r="E135"/>
  <c r="E134" s="1"/>
  <c r="E133" s="1"/>
  <c r="E132" s="1"/>
  <c r="D140"/>
  <c r="D139" s="1"/>
  <c r="E140"/>
  <c r="E139" s="1"/>
  <c r="D143"/>
  <c r="D142" s="1"/>
  <c r="E143"/>
  <c r="E142" s="1"/>
  <c r="D147"/>
  <c r="E147"/>
  <c r="D149"/>
  <c r="E149"/>
  <c r="D151"/>
  <c r="E151"/>
  <c r="D155"/>
  <c r="D154" s="1"/>
  <c r="E155"/>
  <c r="E154" s="1"/>
  <c r="D158"/>
  <c r="D157" s="1"/>
  <c r="E158"/>
  <c r="E157" s="1"/>
  <c r="D163"/>
  <c r="D162" s="1"/>
  <c r="E163"/>
  <c r="E162" s="1"/>
  <c r="D166"/>
  <c r="D165" s="1"/>
  <c r="E166"/>
  <c r="E165" s="1"/>
  <c r="D169"/>
  <c r="D168" s="1"/>
  <c r="E169"/>
  <c r="E168" s="1"/>
  <c r="D172"/>
  <c r="E172"/>
  <c r="D174"/>
  <c r="D171" s="1"/>
  <c r="E174"/>
  <c r="E171" s="1"/>
  <c r="D177"/>
  <c r="D176" s="1"/>
  <c r="E177"/>
  <c r="E176" s="1"/>
  <c r="D187"/>
  <c r="E187"/>
  <c r="D189"/>
  <c r="E189"/>
  <c r="D196"/>
  <c r="D195" s="1"/>
  <c r="E196"/>
  <c r="E195" s="1"/>
  <c r="D199"/>
  <c r="E199"/>
  <c r="D201"/>
  <c r="E201"/>
  <c r="D203"/>
  <c r="E203"/>
  <c r="D206"/>
  <c r="E206"/>
  <c r="D208"/>
  <c r="E208"/>
  <c r="D211"/>
  <c r="E211"/>
  <c r="D213"/>
  <c r="E213"/>
  <c r="D216"/>
  <c r="D215" s="1"/>
  <c r="E216"/>
  <c r="E215" s="1"/>
  <c r="D219"/>
  <c r="D218" s="1"/>
  <c r="E219"/>
  <c r="E218" s="1"/>
  <c r="D222"/>
  <c r="D221" s="1"/>
  <c r="E222"/>
  <c r="E221" s="1"/>
  <c r="D224"/>
  <c r="E224"/>
  <c r="D227"/>
  <c r="D226" s="1"/>
  <c r="E227"/>
  <c r="E226" s="1"/>
  <c r="D230"/>
  <c r="D229" s="1"/>
  <c r="E230"/>
  <c r="E229" s="1"/>
  <c r="D233"/>
  <c r="D232" s="1"/>
  <c r="E233"/>
  <c r="E232" s="1"/>
  <c r="D236"/>
  <c r="D235" s="1"/>
  <c r="E236"/>
  <c r="E235" s="1"/>
  <c r="D239"/>
  <c r="D238" s="1"/>
  <c r="E239"/>
  <c r="E238" s="1"/>
  <c r="D242"/>
  <c r="D241" s="1"/>
  <c r="E242"/>
  <c r="E241" s="1"/>
  <c r="D198" l="1"/>
  <c r="D194" s="1"/>
  <c r="E198"/>
  <c r="E103"/>
  <c r="D103"/>
  <c r="D97"/>
  <c r="E97"/>
  <c r="E76"/>
  <c r="D76"/>
  <c r="E63"/>
  <c r="D63"/>
  <c r="D161"/>
  <c r="E161"/>
  <c r="E186"/>
  <c r="E185" s="1"/>
  <c r="E153"/>
  <c r="E138"/>
  <c r="E90"/>
  <c r="E54"/>
  <c r="E27"/>
  <c r="E22"/>
  <c r="E18"/>
  <c r="E13" s="1"/>
  <c r="D186"/>
  <c r="D185" s="1"/>
  <c r="D160" s="1"/>
  <c r="D138"/>
  <c r="D90"/>
  <c r="D54"/>
  <c r="D27"/>
  <c r="D26" s="1"/>
  <c r="D22"/>
  <c r="D18"/>
  <c r="D13" s="1"/>
  <c r="E146"/>
  <c r="E145" s="1"/>
  <c r="D146"/>
  <c r="D145" s="1"/>
  <c r="E210"/>
  <c r="D210"/>
  <c r="E205"/>
  <c r="D205"/>
  <c r="E38"/>
  <c r="E37" s="1"/>
  <c r="D38"/>
  <c r="D37" s="1"/>
  <c r="E194"/>
  <c r="D153"/>
  <c r="D121"/>
  <c r="D120" s="1"/>
  <c r="D102"/>
  <c r="E121"/>
  <c r="E120" s="1"/>
  <c r="E102"/>
  <c r="E160" l="1"/>
  <c r="E86"/>
  <c r="D12"/>
  <c r="D86"/>
  <c r="E26"/>
  <c r="E12" s="1"/>
  <c r="D46"/>
  <c r="D137"/>
  <c r="D114" s="1"/>
  <c r="E46"/>
  <c r="E137"/>
  <c r="E114" s="1"/>
  <c r="D247" l="1"/>
  <c r="E247"/>
</calcChain>
</file>

<file path=xl/sharedStrings.xml><?xml version="1.0" encoding="utf-8"?>
<sst xmlns="http://schemas.openxmlformats.org/spreadsheetml/2006/main" count="483" uniqueCount="214">
  <si>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</si>
  <si>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</si>
  <si>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</si>
  <si>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</si>
  <si>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</si>
  <si>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</si>
  <si>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</si>
  <si>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</si>
  <si>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</si>
  <si>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</si>
  <si>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</si>
  <si>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</si>
  <si>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</si>
  <si>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</si>
  <si>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</si>
  <si>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</si>
  <si>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</si>
  <si>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</si>
  <si>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</si>
  <si>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</si>
  <si>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</si>
  <si>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</si>
  <si>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</si>
  <si>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</si>
  <si>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</si>
  <si>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</si>
  <si>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</si>
  <si>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</si>
  <si>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</si>
  <si>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</si>
  <si>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</si>
  <si>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</si>
  <si>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</si>
  <si>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</si>
  <si>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</si>
  <si>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</si>
  <si>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</si>
  <si>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</si>
  <si>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</si>
  <si>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</si>
  <si>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</si>
  <si>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</si>
  <si>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</si>
  <si>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</si>
  <si>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</si>
  <si>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</si>
  <si>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</si>
  <si>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</si>
  <si>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</si>
  <si>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</si>
  <si>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</si>
  <si>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</si>
  <si>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</si>
  <si>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</si>
  <si>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</si>
  <si>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</si>
  <si>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</si>
  <si>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</si>
  <si>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</si>
  <si>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</si>
  <si>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</si>
  <si>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</si>
  <si>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</si>
  <si>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</si>
  <si>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</si>
  <si>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</si>
  <si>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</si>
  <si>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</si>
  <si>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</si>
  <si>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</si>
  <si>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</si>
  <si>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</si>
  <si>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</si>
  <si>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</si>
  <si>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</si>
  <si>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</si>
  <si>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</si>
  <si>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</si>
  <si>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</si>
  <si>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</si>
  <si>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</si>
  <si>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</si>
  <si>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</si>
  <si>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</si>
  <si>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</si>
  <si>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</si>
  <si>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</si>
  <si>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</si>
  <si>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</si>
  <si>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</si>
  <si>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</si>
  <si>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</si>
  <si>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</si>
  <si>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</si>
  <si>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</si>
  <si>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</si>
  <si>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</si>
  <si>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</si>
  <si>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</si>
  <si>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</si>
  <si>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</si>
  <si>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</si>
  <si>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</si>
  <si>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</si>
  <si>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</si>
  <si>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</si>
  <si>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</si>
  <si>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</si>
  <si>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</si>
  <si>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</si>
  <si>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</si>
  <si>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</si>
  <si>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</si>
  <si>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</si>
  <si>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</si>
  <si>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</si>
  <si>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</si>
  <si>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</si>
  <si>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</si>
  <si>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</si>
  <si>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</si>
  <si>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</si>
  <si>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</si>
  <si>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</si>
  <si>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</si>
  <si>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</si>
  <si>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</si>
  <si>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</si>
  <si>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</si>
  <si>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</si>
  <si>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</si>
  <si>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</si>
  <si>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</si>
  <si>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</si>
  <si>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</si>
  <si>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</si>
  <si>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</si>
  <si>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</si>
  <si>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</si>
  <si>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</si>
  <si>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</si>
  <si>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</si>
  <si>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</si>
  <si>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</si>
  <si>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</si>
  <si>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</si>
  <si>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</si>
  <si>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</si>
  <si>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</si>
  <si>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</si>
  <si>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</si>
  <si>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</si>
  <si>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</si>
  <si>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</si>
  <si>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</si>
  <si>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</si>
  <si>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</si>
  <si>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</si>
  <si>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</si>
  <si>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</si>
  <si>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</si>
  <si>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</si>
  <si>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</si>
  <si>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</si>
  <si>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</si>
  <si>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</si>
  <si>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</si>
  <si>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</si>
  <si>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</si>
  <si>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</si>
  <si>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</si>
  <si>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</si>
  <si>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</si>
  <si>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</si>
  <si>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</si>
  <si>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</si>
  <si>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</si>
  <si>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</si>
  <si>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</si>
  <si>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</si>
  <si>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</si>
  <si>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Осуществление государственных полномочий в области социальной защиты населения</t>
  </si>
  <si>
    <t>.09 2 00 79591</t>
  </si>
  <si>
    <t>.04 2 00 R5200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</si>
  <si>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</si>
  <si>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</si>
  <si>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</si>
  <si>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Капитальные вложения в объекты муниципальной собственности</t>
  </si>
  <si>
    <t>09 1 00 74580</t>
  </si>
  <si>
    <t>09 1 00 74581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</si>
  <si>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</si>
  <si>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</si>
  <si>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</si>
  <si>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Программа "Социальная поддержка граждан на 2017-2021 годы"</t>
  </si>
  <si>
    <t>.01 5 00 92300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</si>
  <si>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</si>
  <si>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</si>
  <si>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"Обеспечение деятельности администрации муниципального района «Карымский район» на 2017-2021 годы"</t>
  </si>
  <si>
    <t>Программа "Развитие системы образования муниципального района "Карымский район"  на 2017-2021 годы"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</si>
  <si>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2017-2021 годы"</t>
  </si>
  <si>
    <t>Приложение №12 к решению Совета района</t>
  </si>
  <si>
    <t>2020 год, тыс.рублей</t>
  </si>
  <si>
    <t>2021 год, тыс.рублей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</si>
  <si>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     2020 и 2021 годов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</si>
  <si>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</si>
  <si>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</si>
  <si>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Строительство объектов общегражданского назначения</t>
  </si>
  <si>
    <t>88 0 00  10202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</si>
  <si>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</si>
  <si>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</si>
  <si>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государственной (муниципальной) собственности</t>
  </si>
  <si>
    <t>04 1 P2</t>
  </si>
  <si>
    <t>04 1 P2 52320</t>
  </si>
  <si>
    <t>№170 от  "15 "августа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</si>
</sst>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b/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165" fontId="9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8" fillId="0" borderId="0" xfId="0" applyFont="1"/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/>
    </xf>
    <xf numFmtId="0" fontId="14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2" xfId="0" applyFont="1" applyFill="1" applyBorder="1" applyAlignment="1">
      <alignment horizontal="justify" wrapText="1"/>
    </xf>
    <xf numFmtId="0" fontId="9" fillId="3" borderId="3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justify"/>
    </xf>
    <xf numFmtId="0" fontId="14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justify" wrapText="1"/>
    </xf>
    <xf numFmtId="0" fontId="20" fillId="2" borderId="0" xfId="0" applyFont="1" applyFill="1"/>
    <xf numFmtId="0" fontId="21" fillId="4" borderId="0" xfId="0" applyFont="1" applyFill="1" applyAlignment="1">
      <alignment wrapText="1"/>
    </xf>
    <xf numFmtId="0" fontId="21" fillId="2" borderId="4" xfId="0" applyFont="1" applyFill="1" applyBorder="1" applyAlignment="1">
      <alignment horizontal="justify" vertical="top" wrapText="1"/>
    </xf>
    <xf numFmtId="0" fontId="10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0" fontId="7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/>
    <xf numFmtId="0" fontId="9" fillId="2" borderId="1" xfId="0" applyFont="1" applyFill="1" applyBorder="1" applyAlignment="1">
      <alignment horizontal="left"/>
    </xf>
    <xf numFmtId="0" fontId="21" fillId="2" borderId="0" xfId="0" applyFont="1" applyFill="1" applyAlignment="1">
      <alignment wrapText="1"/>
    </xf>
    <xf numFmtId="0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164" fontId="15" fillId="4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23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166" fontId="9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6" fontId="23" fillId="2" borderId="1" xfId="0" applyNumberFormat="1" applyFont="1" applyFill="1" applyBorder="1"/>
    <xf numFmtId="166" fontId="10" fillId="2" borderId="1" xfId="0" applyNumberFormat="1" applyFont="1" applyFill="1" applyBorder="1"/>
    <xf numFmtId="166" fontId="14" fillId="2" borderId="1" xfId="0" applyNumberFormat="1" applyFont="1" applyFill="1" applyBorder="1"/>
    <xf numFmtId="0" fontId="10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166" fontId="10" fillId="4" borderId="1" xfId="0" applyNumberFormat="1" applyFont="1" applyFill="1" applyBorder="1"/>
    <xf numFmtId="166" fontId="15" fillId="4" borderId="1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6" fontId="11" fillId="4" borderId="1" xfId="0" applyNumberFormat="1" applyFont="1" applyFill="1" applyBorder="1"/>
    <xf numFmtId="0" fontId="25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10" fillId="0" borderId="1" xfId="0" applyFont="1" applyBorder="1"/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/>
    <xf numFmtId="0" fontId="15" fillId="4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/>
    </xf>
    <xf numFmtId="0" fontId="23" fillId="2" borderId="1" xfId="0" applyNumberFormat="1" applyFont="1" applyFill="1" applyBorder="1" applyAlignment="1">
      <alignment horizontal="left"/>
    </xf>
    <xf numFmtId="0" fontId="2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9" fillId="2" borderId="1" xfId="0" applyFont="1" applyFill="1" applyBorder="1"/>
    <xf numFmtId="3" fontId="10" fillId="2" borderId="1" xfId="0" applyNumberFormat="1" applyFont="1" applyFill="1" applyBorder="1" applyAlignment="1">
      <alignment horizontal="left"/>
    </xf>
    <xf numFmtId="3" fontId="24" fillId="2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justify" wrapText="1"/>
    </xf>
    <xf numFmtId="0" fontId="8" fillId="5" borderId="5" xfId="0" applyFont="1" applyFill="1" applyBorder="1" applyAlignment="1">
      <alignment vertical="top" wrapText="1"/>
    </xf>
    <xf numFmtId="0" fontId="26" fillId="5" borderId="5" xfId="0" applyFont="1" applyFill="1" applyBorder="1" applyAlignment="1">
      <alignment vertical="top" wrapText="1"/>
    </xf>
    <xf numFmtId="0" fontId="26" fillId="5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27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1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Normal="100" zoomScaleSheetLayoutView="75" workbookViewId="0">
      <selection activeCell="C2" sqref="C2"/>
    </sheetView>
  </sheetViews>
  <sheetFormatPr defaultRowHeight="12.75"/>
  <cols>
    <col min="1" max="1" width="70" style="5" customWidth="1"/>
    <col min="2" max="2" width="18.5703125" style="15" customWidth="1"/>
    <col min="3" max="3" width="10.42578125" style="6" customWidth="1"/>
    <col min="4" max="4" width="15" style="3" customWidth="1"/>
    <col min="5" max="5" width="15.85546875" customWidth="1"/>
    <col min="8" max="8" width="9.28515625" bestFit="1" customWidth="1"/>
  </cols>
  <sheetData>
    <row r="1" spans="1:5">
      <c r="C1" s="15" t="s">
        <v>200</v>
      </c>
      <c r="D1" s="6"/>
      <c r="E1" s="3"/>
    </row>
    <row r="2" spans="1:5">
      <c r="C2" s="15" t="s">
        <v>213</v>
      </c>
      <c r="D2" s="6"/>
      <c r="E2" s="3"/>
    </row>
    <row r="5" spans="1:5" ht="70.5" customHeight="1">
      <c r="A5" s="118" t="s">
        <v>203</v>
      </c>
      <c r="B5" s="119"/>
      <c r="C5" s="119"/>
      <c r="D5" s="120"/>
      <c r="E5" s="120"/>
    </row>
    <row r="6" spans="1:5" ht="15.75" customHeight="1">
      <c r="A6" s="123"/>
      <c r="B6" s="123"/>
      <c r="C6" s="123"/>
    </row>
    <row r="7" spans="1:5" ht="14.25" customHeight="1">
      <c r="A7" s="7"/>
      <c r="B7" s="16"/>
      <c r="C7" s="7"/>
    </row>
    <row r="8" spans="1:5" hidden="1"/>
    <row r="9" spans="1:5" ht="30" customHeight="1">
      <c r="A9" s="122" t="s">
        <v>0</v>
      </c>
      <c r="B9" s="124" t="s">
        <v>6</v>
      </c>
      <c r="C9" s="124" t="s">
        <v>7</v>
      </c>
      <c r="D9" s="121" t="s">
        <v>201</v>
      </c>
      <c r="E9" s="121" t="s">
        <v>202</v>
      </c>
    </row>
    <row r="10" spans="1:5" ht="58.5" customHeight="1">
      <c r="A10" s="122"/>
      <c r="B10" s="125"/>
      <c r="C10" s="125"/>
      <c r="D10" s="121"/>
      <c r="E10" s="121"/>
    </row>
    <row r="11" spans="1:5">
      <c r="A11" s="8">
        <v>1</v>
      </c>
      <c r="B11" s="62">
        <v>2</v>
      </c>
      <c r="C11" s="62">
        <v>3</v>
      </c>
      <c r="D11" s="63">
        <v>4</v>
      </c>
      <c r="E11" s="63">
        <v>5</v>
      </c>
    </row>
    <row r="12" spans="1:5" ht="66" customHeight="1">
      <c r="A12" s="33" t="s">
        <v>196</v>
      </c>
      <c r="B12" s="64" t="s">
        <v>62</v>
      </c>
      <c r="C12" s="65"/>
      <c r="D12" s="66">
        <f>D13+D22+D26</f>
        <v>15761.8</v>
      </c>
      <c r="E12" s="66">
        <f>E13+E22+E26</f>
        <v>15826.1</v>
      </c>
    </row>
    <row r="13" spans="1:5" ht="31.5" customHeight="1">
      <c r="A13" s="27" t="s">
        <v>63</v>
      </c>
      <c r="B13" s="31" t="s">
        <v>65</v>
      </c>
      <c r="C13" s="67"/>
      <c r="D13" s="68">
        <f t="shared" ref="D13:E13" si="0">D14+D18</f>
        <v>480</v>
      </c>
      <c r="E13" s="68">
        <f t="shared" si="0"/>
        <v>480</v>
      </c>
    </row>
    <row r="14" spans="1:5" ht="54" customHeight="1">
      <c r="A14" s="20" t="s">
        <v>64</v>
      </c>
      <c r="B14" s="21" t="s">
        <v>66</v>
      </c>
      <c r="C14" s="69"/>
      <c r="D14" s="56">
        <f t="shared" ref="D14:E16" si="1">D15</f>
        <v>125</v>
      </c>
      <c r="E14" s="56">
        <f t="shared" si="1"/>
        <v>125</v>
      </c>
    </row>
    <row r="15" spans="1:5" ht="25.5">
      <c r="A15" s="12" t="s">
        <v>28</v>
      </c>
      <c r="B15" s="53" t="s">
        <v>144</v>
      </c>
      <c r="C15" s="62"/>
      <c r="D15" s="49">
        <f t="shared" si="1"/>
        <v>125</v>
      </c>
      <c r="E15" s="49">
        <f t="shared" si="1"/>
        <v>125</v>
      </c>
    </row>
    <row r="16" spans="1:5" ht="35.25" customHeight="1">
      <c r="A16" s="22" t="s">
        <v>54</v>
      </c>
      <c r="B16" s="53" t="s">
        <v>144</v>
      </c>
      <c r="C16" s="62">
        <v>200</v>
      </c>
      <c r="D16" s="49">
        <f t="shared" si="1"/>
        <v>125</v>
      </c>
      <c r="E16" s="49">
        <f t="shared" si="1"/>
        <v>125</v>
      </c>
    </row>
    <row r="17" spans="1:5" ht="31.5" customHeight="1">
      <c r="A17" s="22" t="s">
        <v>55</v>
      </c>
      <c r="B17" s="53" t="s">
        <v>144</v>
      </c>
      <c r="C17" s="62">
        <v>240</v>
      </c>
      <c r="D17" s="49">
        <v>125</v>
      </c>
      <c r="E17" s="49">
        <v>125</v>
      </c>
    </row>
    <row r="18" spans="1:5" ht="33" customHeight="1">
      <c r="A18" s="19" t="s">
        <v>67</v>
      </c>
      <c r="B18" s="21" t="s">
        <v>68</v>
      </c>
      <c r="C18" s="69"/>
      <c r="D18" s="56">
        <f t="shared" ref="D18:E19" si="2">D19</f>
        <v>355</v>
      </c>
      <c r="E18" s="56">
        <f t="shared" si="2"/>
        <v>355</v>
      </c>
    </row>
    <row r="19" spans="1:5" ht="22.5" customHeight="1">
      <c r="A19" s="11" t="s">
        <v>16</v>
      </c>
      <c r="B19" s="53" t="s">
        <v>164</v>
      </c>
      <c r="C19" s="62"/>
      <c r="D19" s="49">
        <f t="shared" si="2"/>
        <v>355</v>
      </c>
      <c r="E19" s="49">
        <f t="shared" si="2"/>
        <v>355</v>
      </c>
    </row>
    <row r="20" spans="1:5" ht="25.5">
      <c r="A20" s="22" t="s">
        <v>54</v>
      </c>
      <c r="B20" s="53" t="s">
        <v>164</v>
      </c>
      <c r="C20" s="62">
        <v>200</v>
      </c>
      <c r="D20" s="49">
        <f t="shared" ref="D20:E20" si="3">D21</f>
        <v>355</v>
      </c>
      <c r="E20" s="49">
        <f t="shared" si="3"/>
        <v>355</v>
      </c>
    </row>
    <row r="21" spans="1:5" ht="34.5" customHeight="1">
      <c r="A21" s="22" t="s">
        <v>55</v>
      </c>
      <c r="B21" s="53" t="s">
        <v>164</v>
      </c>
      <c r="C21" s="62">
        <v>240</v>
      </c>
      <c r="D21" s="49">
        <v>355</v>
      </c>
      <c r="E21" s="49">
        <v>355</v>
      </c>
    </row>
    <row r="22" spans="1:5" ht="64.5" customHeight="1">
      <c r="A22" s="29" t="s">
        <v>71</v>
      </c>
      <c r="B22" s="31" t="s">
        <v>72</v>
      </c>
      <c r="C22" s="70"/>
      <c r="D22" s="68">
        <f t="shared" ref="D22:E23" si="4">D23</f>
        <v>11528.1</v>
      </c>
      <c r="E22" s="68">
        <f t="shared" si="4"/>
        <v>11528.1</v>
      </c>
    </row>
    <row r="23" spans="1:5" ht="60">
      <c r="A23" s="20" t="s">
        <v>34</v>
      </c>
      <c r="B23" s="21" t="s">
        <v>145</v>
      </c>
      <c r="C23" s="71"/>
      <c r="D23" s="72">
        <f t="shared" si="4"/>
        <v>11528.1</v>
      </c>
      <c r="E23" s="72">
        <f t="shared" si="4"/>
        <v>11528.1</v>
      </c>
    </row>
    <row r="24" spans="1:5" ht="30.75" customHeight="1">
      <c r="A24" s="22" t="s">
        <v>54</v>
      </c>
      <c r="B24" s="53" t="s">
        <v>145</v>
      </c>
      <c r="C24" s="62">
        <v>200</v>
      </c>
      <c r="D24" s="49">
        <f t="shared" ref="D24:E24" si="5">D25</f>
        <v>11528.1</v>
      </c>
      <c r="E24" s="49">
        <f t="shared" si="5"/>
        <v>11528.1</v>
      </c>
    </row>
    <row r="25" spans="1:5" ht="29.25" customHeight="1">
      <c r="A25" s="22" t="s">
        <v>55</v>
      </c>
      <c r="B25" s="53" t="s">
        <v>145</v>
      </c>
      <c r="C25" s="62">
        <v>240</v>
      </c>
      <c r="D25" s="49">
        <v>11528.1</v>
      </c>
      <c r="E25" s="49">
        <v>11528.1</v>
      </c>
    </row>
    <row r="26" spans="1:5" ht="72" customHeight="1">
      <c r="A26" s="29" t="s">
        <v>69</v>
      </c>
      <c r="B26" s="31" t="s">
        <v>118</v>
      </c>
      <c r="C26" s="67"/>
      <c r="D26" s="68">
        <f t="shared" ref="D26:E26" si="6">D27+D34</f>
        <v>3753.7</v>
      </c>
      <c r="E26" s="68">
        <f t="shared" si="6"/>
        <v>3818</v>
      </c>
    </row>
    <row r="27" spans="1:5" ht="15">
      <c r="A27" s="13" t="s">
        <v>1</v>
      </c>
      <c r="B27" s="21" t="s">
        <v>146</v>
      </c>
      <c r="C27" s="73"/>
      <c r="D27" s="56">
        <f t="shared" ref="D27:E27" si="7">D28+D30+D32</f>
        <v>3600.1</v>
      </c>
      <c r="E27" s="56">
        <f t="shared" si="7"/>
        <v>3661.8</v>
      </c>
    </row>
    <row r="28" spans="1:5" ht="38.25">
      <c r="A28" s="22" t="s">
        <v>52</v>
      </c>
      <c r="B28" s="53" t="s">
        <v>146</v>
      </c>
      <c r="C28" s="62">
        <v>100</v>
      </c>
      <c r="D28" s="49">
        <f t="shared" ref="D28:E28" si="8">D29</f>
        <v>3600.1</v>
      </c>
      <c r="E28" s="49">
        <f t="shared" si="8"/>
        <v>3661.8</v>
      </c>
    </row>
    <row r="29" spans="1:5" ht="30.75" customHeight="1">
      <c r="A29" s="22" t="s">
        <v>53</v>
      </c>
      <c r="B29" s="53" t="s">
        <v>146</v>
      </c>
      <c r="C29" s="62">
        <v>120</v>
      </c>
      <c r="D29" s="74">
        <v>3600.1</v>
      </c>
      <c r="E29" s="74">
        <v>3661.8</v>
      </c>
    </row>
    <row r="30" spans="1:5" ht="2.25" hidden="1" customHeight="1">
      <c r="A30" s="22" t="s">
        <v>54</v>
      </c>
      <c r="B30" s="53" t="s">
        <v>146</v>
      </c>
      <c r="C30" s="62">
        <v>200</v>
      </c>
      <c r="D30" s="49">
        <f t="shared" ref="D30:E30" si="9">D31</f>
        <v>0</v>
      </c>
      <c r="E30" s="49">
        <f t="shared" si="9"/>
        <v>0</v>
      </c>
    </row>
    <row r="31" spans="1:5" ht="25.5" hidden="1">
      <c r="A31" s="22" t="s">
        <v>55</v>
      </c>
      <c r="B31" s="53" t="s">
        <v>146</v>
      </c>
      <c r="C31" s="62">
        <v>240</v>
      </c>
      <c r="D31" s="49"/>
      <c r="E31" s="49"/>
    </row>
    <row r="32" spans="1:5" hidden="1">
      <c r="A32" s="22" t="s">
        <v>19</v>
      </c>
      <c r="B32" s="53" t="s">
        <v>146</v>
      </c>
      <c r="C32" s="62">
        <v>800</v>
      </c>
      <c r="D32" s="49">
        <f t="shared" ref="D32:E32" si="10">D33</f>
        <v>0</v>
      </c>
      <c r="E32" s="49">
        <f t="shared" si="10"/>
        <v>0</v>
      </c>
    </row>
    <row r="33" spans="1:5" hidden="1">
      <c r="A33" s="22" t="s">
        <v>17</v>
      </c>
      <c r="B33" s="53" t="s">
        <v>119</v>
      </c>
      <c r="C33" s="62">
        <v>850</v>
      </c>
      <c r="D33" s="49"/>
      <c r="E33" s="49"/>
    </row>
    <row r="34" spans="1:5">
      <c r="A34" s="11" t="s">
        <v>16</v>
      </c>
      <c r="B34" s="53" t="s">
        <v>194</v>
      </c>
      <c r="C34" s="62"/>
      <c r="D34" s="49">
        <f t="shared" ref="D34:E34" si="11">D35</f>
        <v>153.6</v>
      </c>
      <c r="E34" s="49">
        <f t="shared" si="11"/>
        <v>156.19999999999999</v>
      </c>
    </row>
    <row r="35" spans="1:5" ht="25.5">
      <c r="A35" s="22" t="s">
        <v>54</v>
      </c>
      <c r="B35" s="53" t="s">
        <v>194</v>
      </c>
      <c r="C35" s="62">
        <v>200</v>
      </c>
      <c r="D35" s="49">
        <f t="shared" ref="D35" si="12">D36</f>
        <v>153.6</v>
      </c>
      <c r="E35" s="49">
        <f t="shared" ref="E35" si="13">E36</f>
        <v>156.19999999999999</v>
      </c>
    </row>
    <row r="36" spans="1:5" ht="25.5">
      <c r="A36" s="22" t="s">
        <v>55</v>
      </c>
      <c r="B36" s="53" t="s">
        <v>194</v>
      </c>
      <c r="C36" s="62">
        <v>240</v>
      </c>
      <c r="D36" s="49">
        <v>153.6</v>
      </c>
      <c r="E36" s="49">
        <v>156.19999999999999</v>
      </c>
    </row>
    <row r="37" spans="1:5" ht="59.25" customHeight="1">
      <c r="A37" s="33" t="s">
        <v>197</v>
      </c>
      <c r="B37" s="64" t="s">
        <v>56</v>
      </c>
      <c r="C37" s="65"/>
      <c r="D37" s="66">
        <f t="shared" ref="D37:E37" si="14">D38+D43</f>
        <v>12138.099999999999</v>
      </c>
      <c r="E37" s="66">
        <f t="shared" si="14"/>
        <v>12335.6</v>
      </c>
    </row>
    <row r="38" spans="1:5" ht="23.25" customHeight="1">
      <c r="A38" s="13" t="s">
        <v>1</v>
      </c>
      <c r="B38" s="21" t="s">
        <v>147</v>
      </c>
      <c r="C38" s="73"/>
      <c r="D38" s="56">
        <f t="shared" ref="D38:E38" si="15">D39+D41</f>
        <v>11815.8</v>
      </c>
      <c r="E38" s="56">
        <f t="shared" si="15"/>
        <v>12017.6</v>
      </c>
    </row>
    <row r="39" spans="1:5" ht="42" customHeight="1">
      <c r="A39" s="22" t="s">
        <v>52</v>
      </c>
      <c r="B39" s="53" t="s">
        <v>147</v>
      </c>
      <c r="C39" s="62">
        <v>100</v>
      </c>
      <c r="D39" s="49">
        <f t="shared" ref="D39:E39" si="16">D40</f>
        <v>11780.8</v>
      </c>
      <c r="E39" s="49">
        <f t="shared" si="16"/>
        <v>11982.6</v>
      </c>
    </row>
    <row r="40" spans="1:5" ht="17.25" customHeight="1">
      <c r="A40" s="22" t="s">
        <v>53</v>
      </c>
      <c r="B40" s="53" t="s">
        <v>147</v>
      </c>
      <c r="C40" s="62">
        <v>120</v>
      </c>
      <c r="D40" s="49">
        <v>11780.8</v>
      </c>
      <c r="E40" s="49">
        <v>11982.6</v>
      </c>
    </row>
    <row r="41" spans="1:5" ht="15.75" customHeight="1">
      <c r="A41" s="22" t="s">
        <v>19</v>
      </c>
      <c r="B41" s="53" t="s">
        <v>147</v>
      </c>
      <c r="C41" s="62">
        <v>800</v>
      </c>
      <c r="D41" s="49">
        <f t="shared" ref="D41:E41" si="17">D42</f>
        <v>35</v>
      </c>
      <c r="E41" s="49">
        <f t="shared" si="17"/>
        <v>35</v>
      </c>
    </row>
    <row r="42" spans="1:5" ht="15.75" customHeight="1">
      <c r="A42" s="22" t="s">
        <v>17</v>
      </c>
      <c r="B42" s="53" t="s">
        <v>147</v>
      </c>
      <c r="C42" s="62">
        <v>850</v>
      </c>
      <c r="D42" s="49">
        <v>35</v>
      </c>
      <c r="E42" s="49">
        <v>35</v>
      </c>
    </row>
    <row r="43" spans="1:5" ht="18.75" customHeight="1">
      <c r="A43" s="13" t="s">
        <v>159</v>
      </c>
      <c r="B43" s="21" t="s">
        <v>111</v>
      </c>
      <c r="C43" s="73"/>
      <c r="D43" s="75">
        <f t="shared" ref="D43:E44" si="18">D44</f>
        <v>322.3</v>
      </c>
      <c r="E43" s="75">
        <f t="shared" si="18"/>
        <v>318</v>
      </c>
    </row>
    <row r="44" spans="1:5" s="4" customFormat="1" ht="42" customHeight="1">
      <c r="A44" s="22" t="s">
        <v>52</v>
      </c>
      <c r="B44" s="53" t="s">
        <v>111</v>
      </c>
      <c r="C44" s="62">
        <v>100</v>
      </c>
      <c r="D44" s="76">
        <f t="shared" si="18"/>
        <v>322.3</v>
      </c>
      <c r="E44" s="76">
        <f t="shared" si="18"/>
        <v>318</v>
      </c>
    </row>
    <row r="45" spans="1:5" ht="32.25" customHeight="1">
      <c r="A45" s="24" t="s">
        <v>61</v>
      </c>
      <c r="B45" s="53" t="s">
        <v>111</v>
      </c>
      <c r="C45" s="62">
        <v>110</v>
      </c>
      <c r="D45" s="76">
        <v>322.3</v>
      </c>
      <c r="E45" s="76">
        <v>318</v>
      </c>
    </row>
    <row r="46" spans="1:5" ht="55.5" customHeight="1">
      <c r="A46" s="35" t="s">
        <v>198</v>
      </c>
      <c r="B46" s="64" t="s">
        <v>74</v>
      </c>
      <c r="C46" s="65"/>
      <c r="D46" s="66">
        <f>D47+D63+D76+D86</f>
        <v>462935</v>
      </c>
      <c r="E46" s="66">
        <f>E47+E63+E76+E86</f>
        <v>469737.4</v>
      </c>
    </row>
    <row r="47" spans="1:5" ht="30" customHeight="1">
      <c r="A47" s="27" t="s">
        <v>73</v>
      </c>
      <c r="B47" s="31" t="s">
        <v>75</v>
      </c>
      <c r="C47" s="67"/>
      <c r="D47" s="68">
        <f>D48+D51+D54+D59</f>
        <v>145784.59999999998</v>
      </c>
      <c r="E47" s="68">
        <f>E48+E51+E54+E59</f>
        <v>148570.59999999998</v>
      </c>
    </row>
    <row r="48" spans="1:5" ht="25.5" customHeight="1">
      <c r="A48" s="13" t="s">
        <v>2</v>
      </c>
      <c r="B48" s="21" t="s">
        <v>76</v>
      </c>
      <c r="C48" s="73"/>
      <c r="D48" s="56">
        <f t="shared" ref="D48:E49" si="19">D49</f>
        <v>50714.7</v>
      </c>
      <c r="E48" s="56">
        <f t="shared" si="19"/>
        <v>51425.399999999994</v>
      </c>
    </row>
    <row r="49" spans="1:5" ht="25.5">
      <c r="A49" s="24" t="s">
        <v>77</v>
      </c>
      <c r="B49" s="53" t="s">
        <v>76</v>
      </c>
      <c r="C49" s="62">
        <v>600</v>
      </c>
      <c r="D49" s="49">
        <f t="shared" si="19"/>
        <v>50714.7</v>
      </c>
      <c r="E49" s="49">
        <f t="shared" si="19"/>
        <v>51425.399999999994</v>
      </c>
    </row>
    <row r="50" spans="1:5" ht="25.5" customHeight="1">
      <c r="A50" s="11" t="s">
        <v>24</v>
      </c>
      <c r="B50" s="53" t="s">
        <v>76</v>
      </c>
      <c r="C50" s="62">
        <v>610</v>
      </c>
      <c r="D50" s="74">
        <f>51016-301.3</f>
        <v>50714.7</v>
      </c>
      <c r="E50" s="74">
        <f>51890.2-464.8</f>
        <v>51425.399999999994</v>
      </c>
    </row>
    <row r="51" spans="1:5" ht="129.75" customHeight="1">
      <c r="A51" s="23" t="s">
        <v>45</v>
      </c>
      <c r="B51" s="21" t="s">
        <v>112</v>
      </c>
      <c r="C51" s="73"/>
      <c r="D51" s="77">
        <f t="shared" ref="D51:E52" si="20">D52</f>
        <v>68541.2</v>
      </c>
      <c r="E51" s="77">
        <f t="shared" si="20"/>
        <v>67614</v>
      </c>
    </row>
    <row r="52" spans="1:5" ht="25.5">
      <c r="A52" s="24" t="s">
        <v>77</v>
      </c>
      <c r="B52" s="53" t="s">
        <v>112</v>
      </c>
      <c r="C52" s="62">
        <v>600</v>
      </c>
      <c r="D52" s="49">
        <f t="shared" si="20"/>
        <v>68541.2</v>
      </c>
      <c r="E52" s="49">
        <f t="shared" si="20"/>
        <v>67614</v>
      </c>
    </row>
    <row r="53" spans="1:5" ht="26.25" customHeight="1">
      <c r="A53" s="11" t="s">
        <v>24</v>
      </c>
      <c r="B53" s="53" t="s">
        <v>112</v>
      </c>
      <c r="C53" s="62">
        <v>610</v>
      </c>
      <c r="D53" s="49">
        <v>68541.2</v>
      </c>
      <c r="E53" s="49">
        <v>67614</v>
      </c>
    </row>
    <row r="54" spans="1:5" ht="71.25" customHeight="1">
      <c r="A54" s="18" t="s">
        <v>42</v>
      </c>
      <c r="B54" s="21" t="s">
        <v>116</v>
      </c>
      <c r="C54" s="48"/>
      <c r="D54" s="78">
        <f t="shared" ref="D54:E54" si="21">D55+D57</f>
        <v>982.4</v>
      </c>
      <c r="E54" s="78">
        <f t="shared" si="21"/>
        <v>962.9</v>
      </c>
    </row>
    <row r="55" spans="1:5" ht="25.5">
      <c r="A55" s="22" t="s">
        <v>54</v>
      </c>
      <c r="B55" s="53" t="s">
        <v>116</v>
      </c>
      <c r="C55" s="59">
        <v>200</v>
      </c>
      <c r="D55" s="74">
        <f t="shared" ref="D55:E55" si="22">D56</f>
        <v>9</v>
      </c>
      <c r="E55" s="74">
        <f t="shared" si="22"/>
        <v>9</v>
      </c>
    </row>
    <row r="56" spans="1:5" ht="25.5">
      <c r="A56" s="22" t="s">
        <v>55</v>
      </c>
      <c r="B56" s="53" t="s">
        <v>116</v>
      </c>
      <c r="C56" s="59">
        <v>240</v>
      </c>
      <c r="D56" s="74">
        <v>9</v>
      </c>
      <c r="E56" s="74">
        <v>9</v>
      </c>
    </row>
    <row r="57" spans="1:5">
      <c r="A57" s="24" t="s">
        <v>41</v>
      </c>
      <c r="B57" s="53" t="s">
        <v>116</v>
      </c>
      <c r="C57" s="62">
        <v>300</v>
      </c>
      <c r="D57" s="74">
        <f t="shared" ref="D57:E57" si="23">D58</f>
        <v>973.4</v>
      </c>
      <c r="E57" s="74">
        <f t="shared" si="23"/>
        <v>953.9</v>
      </c>
    </row>
    <row r="58" spans="1:5">
      <c r="A58" s="11" t="s">
        <v>21</v>
      </c>
      <c r="B58" s="53" t="s">
        <v>116</v>
      </c>
      <c r="C58" s="59">
        <v>320</v>
      </c>
      <c r="D58" s="74">
        <v>973.4</v>
      </c>
      <c r="E58" s="74">
        <v>953.9</v>
      </c>
    </row>
    <row r="59" spans="1:5" ht="45">
      <c r="A59" s="112" t="s">
        <v>208</v>
      </c>
      <c r="B59" s="116" t="s">
        <v>211</v>
      </c>
      <c r="C59" s="59"/>
      <c r="D59" s="77">
        <f t="shared" ref="D59:E61" si="24">D60</f>
        <v>25546.300000000003</v>
      </c>
      <c r="E59" s="77">
        <f t="shared" si="24"/>
        <v>28568.3</v>
      </c>
    </row>
    <row r="60" spans="1:5" ht="57">
      <c r="A60" s="113" t="s">
        <v>209</v>
      </c>
      <c r="B60" s="117" t="s">
        <v>212</v>
      </c>
      <c r="C60" s="59"/>
      <c r="D60" s="74">
        <f t="shared" si="24"/>
        <v>25546.300000000003</v>
      </c>
      <c r="E60" s="74">
        <f t="shared" si="24"/>
        <v>28568.3</v>
      </c>
    </row>
    <row r="61" spans="1:5" ht="28.5">
      <c r="A61" s="114" t="s">
        <v>210</v>
      </c>
      <c r="B61" s="117" t="s">
        <v>212</v>
      </c>
      <c r="C61" s="59">
        <v>400</v>
      </c>
      <c r="D61" s="74">
        <f t="shared" si="24"/>
        <v>25546.300000000003</v>
      </c>
      <c r="E61" s="74">
        <f t="shared" si="24"/>
        <v>28568.3</v>
      </c>
    </row>
    <row r="62" spans="1:5" ht="14.25">
      <c r="A62" s="115" t="s">
        <v>185</v>
      </c>
      <c r="B62" s="117" t="s">
        <v>212</v>
      </c>
      <c r="C62" s="59">
        <v>410</v>
      </c>
      <c r="D62" s="74">
        <f>30132.4-4586.1</f>
        <v>25546.300000000003</v>
      </c>
      <c r="E62" s="74">
        <f>46479-17910.7</f>
        <v>28568.3</v>
      </c>
    </row>
    <row r="63" spans="1:5" s="6" customFormat="1" ht="42.75" customHeight="1">
      <c r="A63" s="27" t="s">
        <v>78</v>
      </c>
      <c r="B63" s="31" t="s">
        <v>79</v>
      </c>
      <c r="C63" s="67"/>
      <c r="D63" s="79">
        <f t="shared" ref="D63:E63" si="25">D64+D67+D70+D73</f>
        <v>281246.2</v>
      </c>
      <c r="E63" s="79">
        <f t="shared" si="25"/>
        <v>284746.60000000003</v>
      </c>
    </row>
    <row r="64" spans="1:5" ht="30">
      <c r="A64" s="13" t="s">
        <v>80</v>
      </c>
      <c r="B64" s="21" t="s">
        <v>81</v>
      </c>
      <c r="C64" s="73"/>
      <c r="D64" s="78">
        <f t="shared" ref="D64:E65" si="26">D65</f>
        <v>107431.90000000001</v>
      </c>
      <c r="E64" s="78">
        <f t="shared" si="26"/>
        <v>113283.6</v>
      </c>
    </row>
    <row r="65" spans="1:5" ht="25.5">
      <c r="A65" s="24" t="s">
        <v>77</v>
      </c>
      <c r="B65" s="53" t="s">
        <v>81</v>
      </c>
      <c r="C65" s="62">
        <v>600</v>
      </c>
      <c r="D65" s="49">
        <f t="shared" si="26"/>
        <v>107431.90000000001</v>
      </c>
      <c r="E65" s="49">
        <f t="shared" si="26"/>
        <v>113283.6</v>
      </c>
    </row>
    <row r="66" spans="1:5">
      <c r="A66" s="11" t="s">
        <v>24</v>
      </c>
      <c r="B66" s="53" t="s">
        <v>81</v>
      </c>
      <c r="C66" s="62">
        <v>610</v>
      </c>
      <c r="D66" s="74">
        <f>113029.1-2072.5+390-3914.7</f>
        <v>107431.90000000001</v>
      </c>
      <c r="E66" s="74">
        <f>114966.1-2072.5+390</f>
        <v>113283.6</v>
      </c>
    </row>
    <row r="67" spans="1:5" ht="120">
      <c r="A67" s="23" t="s">
        <v>45</v>
      </c>
      <c r="B67" s="21" t="s">
        <v>114</v>
      </c>
      <c r="C67" s="69"/>
      <c r="D67" s="78">
        <f t="shared" ref="D67:E68" si="27">D68</f>
        <v>171153</v>
      </c>
      <c r="E67" s="78">
        <f t="shared" si="27"/>
        <v>168837.6</v>
      </c>
    </row>
    <row r="68" spans="1:5" ht="25.5">
      <c r="A68" s="24" t="s">
        <v>77</v>
      </c>
      <c r="B68" s="53" t="s">
        <v>114</v>
      </c>
      <c r="C68" s="62">
        <v>600</v>
      </c>
      <c r="D68" s="74">
        <f t="shared" si="27"/>
        <v>171153</v>
      </c>
      <c r="E68" s="74">
        <f t="shared" si="27"/>
        <v>168837.6</v>
      </c>
    </row>
    <row r="69" spans="1:5">
      <c r="A69" s="11" t="s">
        <v>24</v>
      </c>
      <c r="B69" s="53" t="s">
        <v>114</v>
      </c>
      <c r="C69" s="62">
        <v>610</v>
      </c>
      <c r="D69" s="74">
        <v>171153</v>
      </c>
      <c r="E69" s="74">
        <v>168837.6</v>
      </c>
    </row>
    <row r="70" spans="1:5" ht="45">
      <c r="A70" s="9" t="s">
        <v>40</v>
      </c>
      <c r="B70" s="21" t="s">
        <v>115</v>
      </c>
      <c r="C70" s="73"/>
      <c r="D70" s="78">
        <f t="shared" ref="D70:E71" si="28">D71</f>
        <v>2661.3</v>
      </c>
      <c r="E70" s="78">
        <f t="shared" si="28"/>
        <v>2625.4</v>
      </c>
    </row>
    <row r="71" spans="1:5" ht="25.5">
      <c r="A71" s="24" t="s">
        <v>77</v>
      </c>
      <c r="B71" s="53" t="s">
        <v>115</v>
      </c>
      <c r="C71" s="62">
        <v>600</v>
      </c>
      <c r="D71" s="74">
        <f t="shared" si="28"/>
        <v>2661.3</v>
      </c>
      <c r="E71" s="74">
        <f t="shared" si="28"/>
        <v>2625.4</v>
      </c>
    </row>
    <row r="72" spans="1:5" ht="25.5" customHeight="1">
      <c r="A72" s="11" t="s">
        <v>24</v>
      </c>
      <c r="B72" s="53" t="s">
        <v>115</v>
      </c>
      <c r="C72" s="62">
        <v>610</v>
      </c>
      <c r="D72" s="74">
        <v>2661.3</v>
      </c>
      <c r="E72" s="74">
        <v>2625.4</v>
      </c>
    </row>
    <row r="73" spans="1:5" s="6" customFormat="1" ht="56.25" customHeight="1">
      <c r="A73" s="46" t="s">
        <v>195</v>
      </c>
      <c r="B73" s="80" t="s">
        <v>183</v>
      </c>
      <c r="C73" s="81"/>
      <c r="D73" s="82">
        <f t="shared" ref="D73:E74" si="29">D74</f>
        <v>0</v>
      </c>
      <c r="E73" s="82">
        <f t="shared" si="29"/>
        <v>0</v>
      </c>
    </row>
    <row r="74" spans="1:5" s="6" customFormat="1" ht="24.75" customHeight="1">
      <c r="A74" s="51" t="s">
        <v>77</v>
      </c>
      <c r="B74" s="53" t="s">
        <v>183</v>
      </c>
      <c r="C74" s="62">
        <v>600</v>
      </c>
      <c r="D74" s="74">
        <f t="shared" si="29"/>
        <v>0</v>
      </c>
      <c r="E74" s="74">
        <f t="shared" si="29"/>
        <v>0</v>
      </c>
    </row>
    <row r="75" spans="1:5" s="6" customFormat="1" ht="17.25" customHeight="1">
      <c r="A75" s="11" t="s">
        <v>24</v>
      </c>
      <c r="B75" s="53" t="s">
        <v>183</v>
      </c>
      <c r="C75" s="62">
        <v>610</v>
      </c>
      <c r="D75" s="74"/>
      <c r="E75" s="74"/>
    </row>
    <row r="76" spans="1:5" ht="45" customHeight="1">
      <c r="A76" s="30" t="s">
        <v>137</v>
      </c>
      <c r="B76" s="31" t="s">
        <v>82</v>
      </c>
      <c r="C76" s="67"/>
      <c r="D76" s="68">
        <f>D77+D80+D83</f>
        <v>26417.5</v>
      </c>
      <c r="E76" s="68">
        <f>E77+E80+E83</f>
        <v>26771.500000000004</v>
      </c>
    </row>
    <row r="77" spans="1:5" ht="27" customHeight="1">
      <c r="A77" s="13" t="s">
        <v>3</v>
      </c>
      <c r="B77" s="21" t="s">
        <v>83</v>
      </c>
      <c r="C77" s="73"/>
      <c r="D77" s="56">
        <f t="shared" ref="D77:E78" si="30">D78</f>
        <v>23420.799999999999</v>
      </c>
      <c r="E77" s="56">
        <f t="shared" si="30"/>
        <v>23822.2</v>
      </c>
    </row>
    <row r="78" spans="1:5" ht="29.25" customHeight="1">
      <c r="A78" s="24" t="s">
        <v>77</v>
      </c>
      <c r="B78" s="53" t="s">
        <v>83</v>
      </c>
      <c r="C78" s="62">
        <v>600</v>
      </c>
      <c r="D78" s="49">
        <f t="shared" si="30"/>
        <v>23420.799999999999</v>
      </c>
      <c r="E78" s="49">
        <f t="shared" si="30"/>
        <v>23822.2</v>
      </c>
    </row>
    <row r="79" spans="1:5" s="1" customFormat="1" ht="15.75">
      <c r="A79" s="11" t="s">
        <v>24</v>
      </c>
      <c r="B79" s="53" t="s">
        <v>83</v>
      </c>
      <c r="C79" s="62">
        <v>610</v>
      </c>
      <c r="D79" s="74">
        <v>23420.799999999999</v>
      </c>
      <c r="E79" s="74">
        <v>23822.2</v>
      </c>
    </row>
    <row r="80" spans="1:5" s="1" customFormat="1" ht="84" customHeight="1">
      <c r="A80" s="9" t="s">
        <v>39</v>
      </c>
      <c r="B80" s="21" t="s">
        <v>113</v>
      </c>
      <c r="C80" s="69"/>
      <c r="D80" s="72">
        <f t="shared" ref="D80:E81" si="31">D81</f>
        <v>1771.3</v>
      </c>
      <c r="E80" s="72">
        <f t="shared" si="31"/>
        <v>1747.4</v>
      </c>
    </row>
    <row r="81" spans="1:5" s="1" customFormat="1" ht="36.75" customHeight="1">
      <c r="A81" s="24" t="s">
        <v>77</v>
      </c>
      <c r="B81" s="53" t="s">
        <v>113</v>
      </c>
      <c r="C81" s="62">
        <v>600</v>
      </c>
      <c r="D81" s="49">
        <f t="shared" si="31"/>
        <v>1771.3</v>
      </c>
      <c r="E81" s="49">
        <f t="shared" si="31"/>
        <v>1747.4</v>
      </c>
    </row>
    <row r="82" spans="1:5" s="1" customFormat="1" ht="23.25" customHeight="1">
      <c r="A82" s="11" t="s">
        <v>24</v>
      </c>
      <c r="B82" s="53" t="s">
        <v>113</v>
      </c>
      <c r="C82" s="62">
        <v>610</v>
      </c>
      <c r="D82" s="49">
        <v>1771.3</v>
      </c>
      <c r="E82" s="49">
        <v>1747.4</v>
      </c>
    </row>
    <row r="83" spans="1:5" s="1" customFormat="1" ht="66.75" customHeight="1">
      <c r="A83" s="18" t="s">
        <v>205</v>
      </c>
      <c r="B83" s="21" t="s">
        <v>204</v>
      </c>
      <c r="C83" s="73"/>
      <c r="D83" s="56">
        <f t="shared" ref="D83:E84" si="32">D84</f>
        <v>1225.4000000000001</v>
      </c>
      <c r="E83" s="56">
        <f t="shared" si="32"/>
        <v>1201.9000000000001</v>
      </c>
    </row>
    <row r="84" spans="1:5" s="1" customFormat="1" ht="27.75" customHeight="1">
      <c r="A84" s="24" t="s">
        <v>77</v>
      </c>
      <c r="B84" s="53" t="s">
        <v>204</v>
      </c>
      <c r="C84" s="62">
        <v>600</v>
      </c>
      <c r="D84" s="49">
        <f t="shared" si="32"/>
        <v>1225.4000000000001</v>
      </c>
      <c r="E84" s="49">
        <f t="shared" si="32"/>
        <v>1201.9000000000001</v>
      </c>
    </row>
    <row r="85" spans="1:5" s="1" customFormat="1" ht="15.75">
      <c r="A85" s="11" t="s">
        <v>24</v>
      </c>
      <c r="B85" s="53" t="s">
        <v>204</v>
      </c>
      <c r="C85" s="62">
        <v>610</v>
      </c>
      <c r="D85" s="74">
        <v>1225.4000000000001</v>
      </c>
      <c r="E85" s="74">
        <v>1201.9000000000001</v>
      </c>
    </row>
    <row r="86" spans="1:5" ht="53.25" customHeight="1">
      <c r="A86" s="30" t="s">
        <v>138</v>
      </c>
      <c r="B86" s="31" t="s">
        <v>84</v>
      </c>
      <c r="C86" s="67"/>
      <c r="D86" s="68">
        <f t="shared" ref="D86:E86" si="33">D87+D90+D97</f>
        <v>9486.7000000000007</v>
      </c>
      <c r="E86" s="68">
        <f t="shared" si="33"/>
        <v>9648.6999999999989</v>
      </c>
    </row>
    <row r="87" spans="1:5" ht="23.25" customHeight="1">
      <c r="A87" s="13" t="s">
        <v>1</v>
      </c>
      <c r="B87" s="21" t="s">
        <v>148</v>
      </c>
      <c r="C87" s="73"/>
      <c r="D87" s="56">
        <f t="shared" ref="D87:E88" si="34">D88</f>
        <v>3030.4</v>
      </c>
      <c r="E87" s="56">
        <f t="shared" si="34"/>
        <v>3082.3</v>
      </c>
    </row>
    <row r="88" spans="1:5" ht="39.75" customHeight="1">
      <c r="A88" s="22" t="s">
        <v>52</v>
      </c>
      <c r="B88" s="53" t="s">
        <v>148</v>
      </c>
      <c r="C88" s="62">
        <v>100</v>
      </c>
      <c r="D88" s="49">
        <f t="shared" si="34"/>
        <v>3030.4</v>
      </c>
      <c r="E88" s="49">
        <f t="shared" si="34"/>
        <v>3082.3</v>
      </c>
    </row>
    <row r="89" spans="1:5" ht="19.5" customHeight="1">
      <c r="A89" s="22" t="s">
        <v>53</v>
      </c>
      <c r="B89" s="53" t="s">
        <v>148</v>
      </c>
      <c r="C89" s="62">
        <v>120</v>
      </c>
      <c r="D89" s="74">
        <v>3030.4</v>
      </c>
      <c r="E89" s="74">
        <v>3082.3</v>
      </c>
    </row>
    <row r="90" spans="1:5" ht="40.5" customHeight="1">
      <c r="A90" s="13" t="s">
        <v>139</v>
      </c>
      <c r="B90" s="21" t="s">
        <v>85</v>
      </c>
      <c r="C90" s="73"/>
      <c r="D90" s="56">
        <f t="shared" ref="D90:E90" si="35">D91+D93+D95</f>
        <v>6397.0999999999995</v>
      </c>
      <c r="E90" s="56">
        <f t="shared" si="35"/>
        <v>6506.5999999999995</v>
      </c>
    </row>
    <row r="91" spans="1:5" ht="40.5" customHeight="1">
      <c r="A91" s="22" t="s">
        <v>52</v>
      </c>
      <c r="B91" s="53" t="s">
        <v>85</v>
      </c>
      <c r="C91" s="62">
        <v>100</v>
      </c>
      <c r="D91" s="49">
        <f t="shared" ref="D91:E91" si="36">D92</f>
        <v>5660.9</v>
      </c>
      <c r="E91" s="49">
        <f t="shared" si="36"/>
        <v>5757.9</v>
      </c>
    </row>
    <row r="92" spans="1:5" s="17" customFormat="1" ht="33" customHeight="1">
      <c r="A92" s="24" t="s">
        <v>61</v>
      </c>
      <c r="B92" s="53" t="s">
        <v>85</v>
      </c>
      <c r="C92" s="62">
        <v>110</v>
      </c>
      <c r="D92" s="74">
        <v>5660.9</v>
      </c>
      <c r="E92" s="74">
        <v>5757.9</v>
      </c>
    </row>
    <row r="93" spans="1:5" ht="30" customHeight="1">
      <c r="A93" s="22" t="s">
        <v>54</v>
      </c>
      <c r="B93" s="53" t="s">
        <v>85</v>
      </c>
      <c r="C93" s="62">
        <v>200</v>
      </c>
      <c r="D93" s="49">
        <f t="shared" ref="D93:E93" si="37">D94</f>
        <v>733</v>
      </c>
      <c r="E93" s="49">
        <f t="shared" si="37"/>
        <v>745.5</v>
      </c>
    </row>
    <row r="94" spans="1:5" ht="26.25" customHeight="1">
      <c r="A94" s="22" t="s">
        <v>55</v>
      </c>
      <c r="B94" s="53" t="s">
        <v>85</v>
      </c>
      <c r="C94" s="62">
        <v>240</v>
      </c>
      <c r="D94" s="49">
        <v>733</v>
      </c>
      <c r="E94" s="49">
        <v>745.5</v>
      </c>
    </row>
    <row r="95" spans="1:5" ht="15.75" customHeight="1">
      <c r="A95" s="22" t="s">
        <v>19</v>
      </c>
      <c r="B95" s="53" t="s">
        <v>85</v>
      </c>
      <c r="C95" s="62">
        <v>800</v>
      </c>
      <c r="D95" s="49">
        <f t="shared" ref="D95:E95" si="38">D96</f>
        <v>3.2</v>
      </c>
      <c r="E95" s="49">
        <f t="shared" si="38"/>
        <v>3.2</v>
      </c>
    </row>
    <row r="96" spans="1:5" ht="20.25" customHeight="1">
      <c r="A96" s="22" t="s">
        <v>17</v>
      </c>
      <c r="B96" s="53" t="s">
        <v>85</v>
      </c>
      <c r="C96" s="62">
        <v>850</v>
      </c>
      <c r="D96" s="49">
        <v>3.2</v>
      </c>
      <c r="E96" s="49">
        <v>3.2</v>
      </c>
    </row>
    <row r="97" spans="1:5" ht="38.25" customHeight="1">
      <c r="A97" s="42" t="s">
        <v>165</v>
      </c>
      <c r="B97" s="21" t="s">
        <v>166</v>
      </c>
      <c r="C97" s="73"/>
      <c r="D97" s="56">
        <f t="shared" ref="D97:E97" si="39">D98+D100</f>
        <v>59.2</v>
      </c>
      <c r="E97" s="56">
        <f t="shared" si="39"/>
        <v>59.800000000000004</v>
      </c>
    </row>
    <row r="98" spans="1:5" ht="42" customHeight="1">
      <c r="A98" s="22" t="s">
        <v>52</v>
      </c>
      <c r="B98" s="53" t="s">
        <v>166</v>
      </c>
      <c r="C98" s="62">
        <v>100</v>
      </c>
      <c r="D98" s="49">
        <f t="shared" ref="D98:E98" si="40">D99</f>
        <v>19.100000000000001</v>
      </c>
      <c r="E98" s="49">
        <f t="shared" si="40"/>
        <v>19.600000000000001</v>
      </c>
    </row>
    <row r="99" spans="1:5" ht="29.25" customHeight="1">
      <c r="A99" s="24" t="s">
        <v>61</v>
      </c>
      <c r="B99" s="53" t="s">
        <v>166</v>
      </c>
      <c r="C99" s="62">
        <v>110</v>
      </c>
      <c r="D99" s="49">
        <v>19.100000000000001</v>
      </c>
      <c r="E99" s="49">
        <v>19.600000000000001</v>
      </c>
    </row>
    <row r="100" spans="1:5" ht="39.75" customHeight="1">
      <c r="A100" s="24" t="s">
        <v>77</v>
      </c>
      <c r="B100" s="53" t="s">
        <v>166</v>
      </c>
      <c r="C100" s="62">
        <v>600</v>
      </c>
      <c r="D100" s="49">
        <f t="shared" ref="D100:E100" si="41">D101</f>
        <v>40.1</v>
      </c>
      <c r="E100" s="49">
        <f t="shared" si="41"/>
        <v>40.200000000000003</v>
      </c>
    </row>
    <row r="101" spans="1:5" ht="20.25" customHeight="1">
      <c r="A101" s="11" t="s">
        <v>24</v>
      </c>
      <c r="B101" s="53" t="s">
        <v>166</v>
      </c>
      <c r="C101" s="62">
        <v>610</v>
      </c>
      <c r="D101" s="49">
        <v>40.1</v>
      </c>
      <c r="E101" s="49">
        <v>40.200000000000003</v>
      </c>
    </row>
    <row r="102" spans="1:5" ht="67.5" customHeight="1">
      <c r="A102" s="33" t="s">
        <v>190</v>
      </c>
      <c r="B102" s="64" t="s">
        <v>106</v>
      </c>
      <c r="C102" s="65"/>
      <c r="D102" s="83">
        <f t="shared" ref="D102:E102" si="42">D103+D110</f>
        <v>10798.099999999999</v>
      </c>
      <c r="E102" s="83">
        <f t="shared" si="42"/>
        <v>10976.8</v>
      </c>
    </row>
    <row r="103" spans="1:5" ht="44.25" customHeight="1">
      <c r="A103" s="43" t="s">
        <v>191</v>
      </c>
      <c r="B103" s="21" t="s">
        <v>167</v>
      </c>
      <c r="C103" s="73"/>
      <c r="D103" s="78">
        <f t="shared" ref="D103:E103" si="43">D104+D107</f>
        <v>10415.699999999999</v>
      </c>
      <c r="E103" s="78">
        <f t="shared" si="43"/>
        <v>10594.4</v>
      </c>
    </row>
    <row r="104" spans="1:5" ht="23.25" customHeight="1">
      <c r="A104" s="13" t="s">
        <v>107</v>
      </c>
      <c r="B104" s="21" t="s">
        <v>168</v>
      </c>
      <c r="C104" s="73"/>
      <c r="D104" s="78">
        <f t="shared" ref="D104:E105" si="44">D105</f>
        <v>9493.2999999999993</v>
      </c>
      <c r="E104" s="78">
        <f t="shared" si="44"/>
        <v>9656</v>
      </c>
    </row>
    <row r="105" spans="1:5" ht="28.5" customHeight="1">
      <c r="A105" s="24" t="s">
        <v>77</v>
      </c>
      <c r="B105" s="53" t="s">
        <v>168</v>
      </c>
      <c r="C105" s="62">
        <v>600</v>
      </c>
      <c r="D105" s="49">
        <f t="shared" si="44"/>
        <v>9493.2999999999993</v>
      </c>
      <c r="E105" s="49">
        <f t="shared" si="44"/>
        <v>9656</v>
      </c>
    </row>
    <row r="106" spans="1:5" ht="19.5" customHeight="1">
      <c r="A106" s="11" t="s">
        <v>24</v>
      </c>
      <c r="B106" s="53" t="s">
        <v>168</v>
      </c>
      <c r="C106" s="62">
        <v>610</v>
      </c>
      <c r="D106" s="74">
        <v>9493.2999999999993</v>
      </c>
      <c r="E106" s="74">
        <v>9656</v>
      </c>
    </row>
    <row r="107" spans="1:5" ht="27.75" customHeight="1">
      <c r="A107" s="13" t="s">
        <v>108</v>
      </c>
      <c r="B107" s="21" t="s">
        <v>169</v>
      </c>
      <c r="C107" s="73"/>
      <c r="D107" s="78">
        <f t="shared" ref="D107:E108" si="45">D108</f>
        <v>922.4</v>
      </c>
      <c r="E107" s="78">
        <f t="shared" si="45"/>
        <v>938.4</v>
      </c>
    </row>
    <row r="108" spans="1:5" ht="30" customHeight="1">
      <c r="A108" s="24" t="s">
        <v>77</v>
      </c>
      <c r="B108" s="53" t="s">
        <v>169</v>
      </c>
      <c r="C108" s="62">
        <v>600</v>
      </c>
      <c r="D108" s="49">
        <f t="shared" si="45"/>
        <v>922.4</v>
      </c>
      <c r="E108" s="49">
        <f t="shared" si="45"/>
        <v>938.4</v>
      </c>
    </row>
    <row r="109" spans="1:5" ht="18" customHeight="1">
      <c r="A109" s="11" t="s">
        <v>24</v>
      </c>
      <c r="B109" s="53" t="s">
        <v>169</v>
      </c>
      <c r="C109" s="62">
        <v>610</v>
      </c>
      <c r="D109" s="74">
        <v>922.4</v>
      </c>
      <c r="E109" s="74">
        <v>938.4</v>
      </c>
    </row>
    <row r="110" spans="1:5" ht="31.5" customHeight="1">
      <c r="A110" s="13" t="s">
        <v>170</v>
      </c>
      <c r="B110" s="84" t="s">
        <v>171</v>
      </c>
      <c r="C110" s="85"/>
      <c r="D110" s="77">
        <f t="shared" ref="D110:E110" si="46">D111</f>
        <v>382.4</v>
      </c>
      <c r="E110" s="77">
        <f t="shared" si="46"/>
        <v>382.4</v>
      </c>
    </row>
    <row r="111" spans="1:5" ht="20.25" customHeight="1">
      <c r="A111" s="13" t="s">
        <v>87</v>
      </c>
      <c r="B111" s="84" t="s">
        <v>172</v>
      </c>
      <c r="C111" s="85"/>
      <c r="D111" s="86">
        <f t="shared" ref="D111:E112" si="47">D112</f>
        <v>382.4</v>
      </c>
      <c r="E111" s="86">
        <f t="shared" si="47"/>
        <v>382.4</v>
      </c>
    </row>
    <row r="112" spans="1:5" ht="26.25" customHeight="1">
      <c r="A112" s="39" t="s">
        <v>54</v>
      </c>
      <c r="B112" s="87" t="s">
        <v>172</v>
      </c>
      <c r="C112" s="88">
        <v>200</v>
      </c>
      <c r="D112" s="89">
        <f t="shared" si="47"/>
        <v>382.4</v>
      </c>
      <c r="E112" s="89">
        <f t="shared" si="47"/>
        <v>382.4</v>
      </c>
    </row>
    <row r="113" spans="1:5" ht="26.25" customHeight="1">
      <c r="A113" s="39" t="s">
        <v>55</v>
      </c>
      <c r="B113" s="87" t="s">
        <v>172</v>
      </c>
      <c r="C113" s="88">
        <v>240</v>
      </c>
      <c r="D113" s="89">
        <v>382.4</v>
      </c>
      <c r="E113" s="89">
        <v>382.4</v>
      </c>
    </row>
    <row r="114" spans="1:5" ht="88.5" customHeight="1">
      <c r="A114" s="41" t="s">
        <v>199</v>
      </c>
      <c r="B114" s="90" t="s">
        <v>57</v>
      </c>
      <c r="C114" s="91"/>
      <c r="D114" s="92">
        <f t="shared" ref="D114:E114" si="48">D115+D120+D132+D137</f>
        <v>42051</v>
      </c>
      <c r="E114" s="92">
        <f t="shared" si="48"/>
        <v>42372</v>
      </c>
    </row>
    <row r="115" spans="1:5" ht="41.25" customHeight="1">
      <c r="A115" s="40" t="s">
        <v>90</v>
      </c>
      <c r="B115" s="31" t="s">
        <v>92</v>
      </c>
      <c r="C115" s="67"/>
      <c r="D115" s="68">
        <f t="shared" ref="D115:E118" si="49">D116</f>
        <v>12.8</v>
      </c>
      <c r="E115" s="68">
        <f t="shared" si="49"/>
        <v>9.1</v>
      </c>
    </row>
    <row r="116" spans="1:5" ht="42" customHeight="1">
      <c r="A116" s="19" t="s">
        <v>91</v>
      </c>
      <c r="B116" s="21" t="s">
        <v>96</v>
      </c>
      <c r="C116" s="73"/>
      <c r="D116" s="56">
        <f t="shared" si="49"/>
        <v>12.8</v>
      </c>
      <c r="E116" s="56">
        <f t="shared" si="49"/>
        <v>9.1</v>
      </c>
    </row>
    <row r="117" spans="1:5" ht="30.75" customHeight="1">
      <c r="A117" s="13" t="s">
        <v>4</v>
      </c>
      <c r="B117" s="21" t="s">
        <v>97</v>
      </c>
      <c r="C117" s="73"/>
      <c r="D117" s="56">
        <f t="shared" si="49"/>
        <v>12.8</v>
      </c>
      <c r="E117" s="56">
        <f t="shared" si="49"/>
        <v>9.1</v>
      </c>
    </row>
    <row r="118" spans="1:5" ht="18.75" customHeight="1">
      <c r="A118" s="11" t="s">
        <v>88</v>
      </c>
      <c r="B118" s="53" t="s">
        <v>97</v>
      </c>
      <c r="C118" s="62">
        <v>700</v>
      </c>
      <c r="D118" s="49">
        <f t="shared" si="49"/>
        <v>12.8</v>
      </c>
      <c r="E118" s="49">
        <f t="shared" si="49"/>
        <v>9.1</v>
      </c>
    </row>
    <row r="119" spans="1:5" ht="12.75" customHeight="1">
      <c r="A119" s="11" t="s">
        <v>22</v>
      </c>
      <c r="B119" s="53" t="s">
        <v>97</v>
      </c>
      <c r="C119" s="62">
        <v>730</v>
      </c>
      <c r="D119" s="49">
        <v>12.8</v>
      </c>
      <c r="E119" s="49">
        <v>9.1</v>
      </c>
    </row>
    <row r="120" spans="1:5" ht="70.5" customHeight="1">
      <c r="A120" s="30" t="s">
        <v>93</v>
      </c>
      <c r="B120" s="31" t="s">
        <v>98</v>
      </c>
      <c r="C120" s="67"/>
      <c r="D120" s="68">
        <f t="shared" ref="D120:E120" si="50">D121+D128</f>
        <v>22743.8</v>
      </c>
      <c r="E120" s="68">
        <f t="shared" si="50"/>
        <v>22743.8</v>
      </c>
    </row>
    <row r="121" spans="1:5" ht="34.5" customHeight="1">
      <c r="A121" s="19" t="s">
        <v>94</v>
      </c>
      <c r="B121" s="21" t="s">
        <v>99</v>
      </c>
      <c r="C121" s="73"/>
      <c r="D121" s="56">
        <f t="shared" ref="D121:E121" si="51">D122+D125</f>
        <v>22743.8</v>
      </c>
      <c r="E121" s="56">
        <f t="shared" si="51"/>
        <v>22743.8</v>
      </c>
    </row>
    <row r="122" spans="1:5" ht="25.5">
      <c r="A122" s="11" t="s">
        <v>10</v>
      </c>
      <c r="B122" s="53" t="s">
        <v>149</v>
      </c>
      <c r="C122" s="62"/>
      <c r="D122" s="49">
        <f t="shared" ref="D122:E123" si="52">D123</f>
        <v>17512.8</v>
      </c>
      <c r="E122" s="49">
        <f t="shared" si="52"/>
        <v>17512.8</v>
      </c>
    </row>
    <row r="123" spans="1:5">
      <c r="A123" s="52" t="s">
        <v>8</v>
      </c>
      <c r="B123" s="53" t="s">
        <v>149</v>
      </c>
      <c r="C123" s="62">
        <v>500</v>
      </c>
      <c r="D123" s="49">
        <f t="shared" si="52"/>
        <v>17512.8</v>
      </c>
      <c r="E123" s="49">
        <f t="shared" si="52"/>
        <v>17512.8</v>
      </c>
    </row>
    <row r="124" spans="1:5">
      <c r="A124" s="11" t="s">
        <v>95</v>
      </c>
      <c r="B124" s="53" t="s">
        <v>149</v>
      </c>
      <c r="C124" s="62">
        <v>510</v>
      </c>
      <c r="D124" s="49">
        <v>17512.8</v>
      </c>
      <c r="E124" s="49">
        <v>17512.8</v>
      </c>
    </row>
    <row r="125" spans="1:5" ht="90">
      <c r="A125" s="13" t="s">
        <v>33</v>
      </c>
      <c r="B125" s="21" t="s">
        <v>117</v>
      </c>
      <c r="C125" s="73"/>
      <c r="D125" s="56">
        <f t="shared" ref="D125:E126" si="53">D126</f>
        <v>5231</v>
      </c>
      <c r="E125" s="56">
        <f t="shared" si="53"/>
        <v>5231</v>
      </c>
    </row>
    <row r="126" spans="1:5">
      <c r="A126" s="52" t="s">
        <v>8</v>
      </c>
      <c r="B126" s="53" t="s">
        <v>117</v>
      </c>
      <c r="C126" s="62">
        <v>500</v>
      </c>
      <c r="D126" s="49">
        <f t="shared" si="53"/>
        <v>5231</v>
      </c>
      <c r="E126" s="49">
        <f t="shared" si="53"/>
        <v>5231</v>
      </c>
    </row>
    <row r="127" spans="1:5">
      <c r="A127" s="11" t="s">
        <v>95</v>
      </c>
      <c r="B127" s="53" t="s">
        <v>117</v>
      </c>
      <c r="C127" s="62">
        <v>510</v>
      </c>
      <c r="D127" s="49">
        <v>5231</v>
      </c>
      <c r="E127" s="49">
        <v>5231</v>
      </c>
    </row>
    <row r="128" spans="1:5" ht="30">
      <c r="A128" s="19" t="s">
        <v>100</v>
      </c>
      <c r="B128" s="21" t="s">
        <v>101</v>
      </c>
      <c r="C128" s="73"/>
      <c r="D128" s="56">
        <f t="shared" ref="D128:E130" si="54">D129</f>
        <v>0</v>
      </c>
      <c r="E128" s="56">
        <f t="shared" si="54"/>
        <v>0</v>
      </c>
    </row>
    <row r="129" spans="1:5">
      <c r="A129" s="11" t="s">
        <v>23</v>
      </c>
      <c r="B129" s="53" t="s">
        <v>150</v>
      </c>
      <c r="C129" s="62"/>
      <c r="D129" s="49">
        <f t="shared" si="54"/>
        <v>0</v>
      </c>
      <c r="E129" s="49">
        <f t="shared" si="54"/>
        <v>0</v>
      </c>
    </row>
    <row r="130" spans="1:5">
      <c r="A130" s="52" t="s">
        <v>8</v>
      </c>
      <c r="B130" s="53" t="s">
        <v>150</v>
      </c>
      <c r="C130" s="62">
        <v>500</v>
      </c>
      <c r="D130" s="49">
        <f t="shared" si="54"/>
        <v>0</v>
      </c>
      <c r="E130" s="49">
        <f t="shared" si="54"/>
        <v>0</v>
      </c>
    </row>
    <row r="131" spans="1:5">
      <c r="A131" s="11" t="s">
        <v>95</v>
      </c>
      <c r="B131" s="53" t="s">
        <v>150</v>
      </c>
      <c r="C131" s="62">
        <v>510</v>
      </c>
      <c r="D131" s="49"/>
      <c r="E131" s="49"/>
    </row>
    <row r="132" spans="1:5" ht="30.75" customHeight="1">
      <c r="A132" s="30" t="s">
        <v>102</v>
      </c>
      <c r="B132" s="31" t="s">
        <v>103</v>
      </c>
      <c r="C132" s="93"/>
      <c r="D132" s="68">
        <f t="shared" ref="D132:E135" si="55">D133</f>
        <v>0</v>
      </c>
      <c r="E132" s="68">
        <f t="shared" si="55"/>
        <v>0</v>
      </c>
    </row>
    <row r="133" spans="1:5" ht="51.75" customHeight="1">
      <c r="A133" s="19" t="s">
        <v>104</v>
      </c>
      <c r="B133" s="21" t="s">
        <v>105</v>
      </c>
      <c r="C133" s="94"/>
      <c r="D133" s="56">
        <f t="shared" si="55"/>
        <v>0</v>
      </c>
      <c r="E133" s="56">
        <f t="shared" si="55"/>
        <v>0</v>
      </c>
    </row>
    <row r="134" spans="1:5" ht="49.5" customHeight="1">
      <c r="A134" s="26" t="s">
        <v>12</v>
      </c>
      <c r="B134" s="53" t="s">
        <v>151</v>
      </c>
      <c r="C134" s="69"/>
      <c r="D134" s="72">
        <f t="shared" si="55"/>
        <v>0</v>
      </c>
      <c r="E134" s="72">
        <f t="shared" si="55"/>
        <v>0</v>
      </c>
    </row>
    <row r="135" spans="1:5" ht="22.5" customHeight="1">
      <c r="A135" s="11" t="s">
        <v>8</v>
      </c>
      <c r="B135" s="53" t="s">
        <v>151</v>
      </c>
      <c r="C135" s="62">
        <v>500</v>
      </c>
      <c r="D135" s="49">
        <f t="shared" si="55"/>
        <v>0</v>
      </c>
      <c r="E135" s="49">
        <f t="shared" si="55"/>
        <v>0</v>
      </c>
    </row>
    <row r="136" spans="1:5" ht="21.75" customHeight="1">
      <c r="A136" s="11" t="s">
        <v>11</v>
      </c>
      <c r="B136" s="53" t="s">
        <v>151</v>
      </c>
      <c r="C136" s="62">
        <v>540</v>
      </c>
      <c r="D136" s="49"/>
      <c r="E136" s="49"/>
    </row>
    <row r="137" spans="1:5" ht="24" customHeight="1">
      <c r="A137" s="32" t="s">
        <v>89</v>
      </c>
      <c r="B137" s="31" t="s">
        <v>59</v>
      </c>
      <c r="C137" s="67"/>
      <c r="D137" s="68">
        <f>D138+D145</f>
        <v>19294.400000000001</v>
      </c>
      <c r="E137" s="68">
        <f>E138+E145</f>
        <v>19619.099999999999</v>
      </c>
    </row>
    <row r="138" spans="1:5" ht="46.5" customHeight="1">
      <c r="A138" s="9" t="s">
        <v>58</v>
      </c>
      <c r="B138" s="21" t="s">
        <v>60</v>
      </c>
      <c r="C138" s="73"/>
      <c r="D138" s="56">
        <f>D139+D142</f>
        <v>7496.6</v>
      </c>
      <c r="E138" s="56">
        <f>E139+E142</f>
        <v>7619.7</v>
      </c>
    </row>
    <row r="139" spans="1:5" ht="27" customHeight="1">
      <c r="A139" s="13" t="s">
        <v>1</v>
      </c>
      <c r="B139" s="21" t="s">
        <v>152</v>
      </c>
      <c r="C139" s="73"/>
      <c r="D139" s="56">
        <f t="shared" ref="D139:E139" si="56">D140</f>
        <v>7323.3</v>
      </c>
      <c r="E139" s="56">
        <f t="shared" si="56"/>
        <v>7448.8</v>
      </c>
    </row>
    <row r="140" spans="1:5" ht="43.5" customHeight="1">
      <c r="A140" s="22" t="s">
        <v>52</v>
      </c>
      <c r="B140" s="53" t="s">
        <v>152</v>
      </c>
      <c r="C140" s="62">
        <v>100</v>
      </c>
      <c r="D140" s="49">
        <f t="shared" ref="D140:E140" si="57">D141</f>
        <v>7323.3</v>
      </c>
      <c r="E140" s="49">
        <f t="shared" si="57"/>
        <v>7448.8</v>
      </c>
    </row>
    <row r="141" spans="1:5" ht="26.25" customHeight="1">
      <c r="A141" s="22" t="s">
        <v>53</v>
      </c>
      <c r="B141" s="53" t="s">
        <v>152</v>
      </c>
      <c r="C141" s="62">
        <v>120</v>
      </c>
      <c r="D141" s="74">
        <v>7323.3</v>
      </c>
      <c r="E141" s="74">
        <v>7448.8</v>
      </c>
    </row>
    <row r="142" spans="1:5" ht="60">
      <c r="A142" s="9" t="s">
        <v>162</v>
      </c>
      <c r="B142" s="95" t="s">
        <v>163</v>
      </c>
      <c r="C142" s="69"/>
      <c r="D142" s="72">
        <f t="shared" ref="D142:E143" si="58">D143</f>
        <v>173.3</v>
      </c>
      <c r="E142" s="72">
        <f t="shared" si="58"/>
        <v>170.9</v>
      </c>
    </row>
    <row r="143" spans="1:5" ht="33.75" customHeight="1">
      <c r="A143" s="22" t="s">
        <v>54</v>
      </c>
      <c r="B143" s="52" t="s">
        <v>163</v>
      </c>
      <c r="C143" s="62">
        <v>200</v>
      </c>
      <c r="D143" s="49">
        <f t="shared" si="58"/>
        <v>173.3</v>
      </c>
      <c r="E143" s="49">
        <f t="shared" si="58"/>
        <v>170.9</v>
      </c>
    </row>
    <row r="144" spans="1:5" ht="30.75" customHeight="1">
      <c r="A144" s="22" t="s">
        <v>55</v>
      </c>
      <c r="B144" s="52" t="s">
        <v>163</v>
      </c>
      <c r="C144" s="62">
        <v>240</v>
      </c>
      <c r="D144" s="74">
        <v>173.3</v>
      </c>
      <c r="E144" s="74">
        <v>170.9</v>
      </c>
    </row>
    <row r="145" spans="1:5" ht="52.5" customHeight="1">
      <c r="A145" s="36" t="s">
        <v>141</v>
      </c>
      <c r="B145" s="21" t="s">
        <v>142</v>
      </c>
      <c r="C145" s="73"/>
      <c r="D145" s="78">
        <f t="shared" ref="D145:E145" si="59">D146</f>
        <v>11797.8</v>
      </c>
      <c r="E145" s="78">
        <f t="shared" si="59"/>
        <v>11999.4</v>
      </c>
    </row>
    <row r="146" spans="1:5" ht="37.5" customHeight="1" thickBot="1">
      <c r="A146" s="13" t="s">
        <v>139</v>
      </c>
      <c r="B146" s="21" t="s">
        <v>143</v>
      </c>
      <c r="C146" s="73"/>
      <c r="D146" s="78">
        <f t="shared" ref="D146:E146" si="60">D147+D149+D151</f>
        <v>11797.8</v>
      </c>
      <c r="E146" s="78">
        <f t="shared" si="60"/>
        <v>11999.4</v>
      </c>
    </row>
    <row r="147" spans="1:5" ht="51.75" customHeight="1" thickBot="1">
      <c r="A147" s="37" t="s">
        <v>52</v>
      </c>
      <c r="B147" s="53" t="s">
        <v>143</v>
      </c>
      <c r="C147" s="62">
        <v>100</v>
      </c>
      <c r="D147" s="74">
        <f t="shared" ref="D147:E147" si="61">D148</f>
        <v>7504.9</v>
      </c>
      <c r="E147" s="74">
        <f t="shared" si="61"/>
        <v>7633.5</v>
      </c>
    </row>
    <row r="148" spans="1:5" ht="30.75" customHeight="1" thickBot="1">
      <c r="A148" s="24" t="s">
        <v>61</v>
      </c>
      <c r="B148" s="53" t="s">
        <v>143</v>
      </c>
      <c r="C148" s="62">
        <v>110</v>
      </c>
      <c r="D148" s="74">
        <v>7504.9</v>
      </c>
      <c r="E148" s="74">
        <v>7633.5</v>
      </c>
    </row>
    <row r="149" spans="1:5" ht="30.75" customHeight="1">
      <c r="A149" s="38" t="s">
        <v>54</v>
      </c>
      <c r="B149" s="53" t="s">
        <v>143</v>
      </c>
      <c r="C149" s="62">
        <v>200</v>
      </c>
      <c r="D149" s="74">
        <f t="shared" ref="D149:E149" si="62">D150</f>
        <v>4257.8999999999996</v>
      </c>
      <c r="E149" s="74">
        <f t="shared" si="62"/>
        <v>4330.8999999999996</v>
      </c>
    </row>
    <row r="150" spans="1:5" ht="30.75" customHeight="1" thickBot="1">
      <c r="A150" s="22" t="s">
        <v>55</v>
      </c>
      <c r="B150" s="53" t="s">
        <v>143</v>
      </c>
      <c r="C150" s="62">
        <v>240</v>
      </c>
      <c r="D150" s="74">
        <v>4257.8999999999996</v>
      </c>
      <c r="E150" s="74">
        <v>4330.8999999999996</v>
      </c>
    </row>
    <row r="151" spans="1:5" ht="21.75" customHeight="1">
      <c r="A151" s="38" t="s">
        <v>19</v>
      </c>
      <c r="B151" s="53" t="s">
        <v>143</v>
      </c>
      <c r="C151" s="62">
        <v>800</v>
      </c>
      <c r="D151" s="74">
        <f t="shared" ref="D151:E151" si="63">D152</f>
        <v>35</v>
      </c>
      <c r="E151" s="74">
        <f t="shared" si="63"/>
        <v>35</v>
      </c>
    </row>
    <row r="152" spans="1:5" ht="18" customHeight="1">
      <c r="A152" s="22" t="s">
        <v>17</v>
      </c>
      <c r="B152" s="53" t="s">
        <v>143</v>
      </c>
      <c r="C152" s="62">
        <v>850</v>
      </c>
      <c r="D152" s="74">
        <v>35</v>
      </c>
      <c r="E152" s="74">
        <v>35</v>
      </c>
    </row>
    <row r="153" spans="1:5" ht="95.25" customHeight="1">
      <c r="A153" s="50" t="s">
        <v>192</v>
      </c>
      <c r="B153" s="96" t="s">
        <v>70</v>
      </c>
      <c r="C153" s="97"/>
      <c r="D153" s="98">
        <f>D154+D157</f>
        <v>1307.2</v>
      </c>
      <c r="E153" s="98">
        <f>E154+E157</f>
        <v>1329.2</v>
      </c>
    </row>
    <row r="154" spans="1:5" ht="48.75" customHeight="1">
      <c r="A154" s="13" t="s">
        <v>14</v>
      </c>
      <c r="B154" s="21" t="s">
        <v>131</v>
      </c>
      <c r="C154" s="73"/>
      <c r="D154" s="56">
        <f t="shared" ref="D154:E154" si="64">D155</f>
        <v>1282.2</v>
      </c>
      <c r="E154" s="56">
        <f t="shared" si="64"/>
        <v>1304.2</v>
      </c>
    </row>
    <row r="155" spans="1:5" ht="43.5" customHeight="1">
      <c r="A155" s="22" t="s">
        <v>52</v>
      </c>
      <c r="B155" s="53" t="s">
        <v>131</v>
      </c>
      <c r="C155" s="62">
        <v>100</v>
      </c>
      <c r="D155" s="49">
        <f t="shared" ref="D155:E155" si="65">D156</f>
        <v>1282.2</v>
      </c>
      <c r="E155" s="49">
        <f t="shared" si="65"/>
        <v>1304.2</v>
      </c>
    </row>
    <row r="156" spans="1:5" ht="30" customHeight="1">
      <c r="A156" s="24" t="s">
        <v>61</v>
      </c>
      <c r="B156" s="53" t="s">
        <v>131</v>
      </c>
      <c r="C156" s="62">
        <v>110</v>
      </c>
      <c r="D156" s="74">
        <v>1282.2</v>
      </c>
      <c r="E156" s="74">
        <v>1304.2</v>
      </c>
    </row>
    <row r="157" spans="1:5" ht="30">
      <c r="A157" s="20" t="s">
        <v>130</v>
      </c>
      <c r="B157" s="21" t="s">
        <v>153</v>
      </c>
      <c r="C157" s="73"/>
      <c r="D157" s="56">
        <f t="shared" ref="D157:E158" si="66">D158</f>
        <v>25</v>
      </c>
      <c r="E157" s="56">
        <f t="shared" si="66"/>
        <v>25</v>
      </c>
    </row>
    <row r="158" spans="1:5">
      <c r="A158" s="11" t="s">
        <v>8</v>
      </c>
      <c r="B158" s="53" t="s">
        <v>153</v>
      </c>
      <c r="C158" s="62">
        <v>500</v>
      </c>
      <c r="D158" s="49">
        <f t="shared" si="66"/>
        <v>25</v>
      </c>
      <c r="E158" s="49">
        <f t="shared" si="66"/>
        <v>25</v>
      </c>
    </row>
    <row r="159" spans="1:5" ht="21.75" customHeight="1">
      <c r="A159" s="11" t="s">
        <v>11</v>
      </c>
      <c r="B159" s="53" t="s">
        <v>153</v>
      </c>
      <c r="C159" s="62">
        <v>540</v>
      </c>
      <c r="D159" s="49">
        <v>25</v>
      </c>
      <c r="E159" s="49">
        <v>25</v>
      </c>
    </row>
    <row r="160" spans="1:5" ht="44.25" customHeight="1">
      <c r="A160" s="34" t="s">
        <v>193</v>
      </c>
      <c r="B160" s="64" t="s">
        <v>120</v>
      </c>
      <c r="C160" s="99"/>
      <c r="D160" s="83">
        <f t="shared" ref="D160:E160" si="67">D161+D185</f>
        <v>13512.3</v>
      </c>
      <c r="E160" s="83">
        <f t="shared" si="67"/>
        <v>13357.099999999999</v>
      </c>
    </row>
    <row r="161" spans="1:5" ht="45" customHeight="1">
      <c r="A161" s="32" t="s">
        <v>124</v>
      </c>
      <c r="B161" s="31" t="s">
        <v>125</v>
      </c>
      <c r="C161" s="100"/>
      <c r="D161" s="79">
        <f t="shared" ref="D161:E161" si="68">D162+D165+D168+D171+D176+D179+D182</f>
        <v>10776.6</v>
      </c>
      <c r="E161" s="79">
        <f t="shared" si="68"/>
        <v>10658.3</v>
      </c>
    </row>
    <row r="162" spans="1:5" ht="88.5" customHeight="1">
      <c r="A162" s="18" t="s">
        <v>31</v>
      </c>
      <c r="B162" s="55" t="s">
        <v>132</v>
      </c>
      <c r="C162" s="48"/>
      <c r="D162" s="78">
        <f t="shared" ref="D162:E163" si="69">D163</f>
        <v>42.6</v>
      </c>
      <c r="E162" s="78">
        <f t="shared" si="69"/>
        <v>55.5</v>
      </c>
    </row>
    <row r="163" spans="1:5" ht="26.25" customHeight="1">
      <c r="A163" s="12" t="s">
        <v>41</v>
      </c>
      <c r="B163" s="58" t="s">
        <v>132</v>
      </c>
      <c r="C163" s="62">
        <v>300</v>
      </c>
      <c r="D163" s="74">
        <f t="shared" si="69"/>
        <v>42.6</v>
      </c>
      <c r="E163" s="74">
        <f t="shared" si="69"/>
        <v>55.5</v>
      </c>
    </row>
    <row r="164" spans="1:5" ht="30.75" customHeight="1">
      <c r="A164" s="12" t="s">
        <v>27</v>
      </c>
      <c r="B164" s="58" t="s">
        <v>132</v>
      </c>
      <c r="C164" s="59">
        <v>310</v>
      </c>
      <c r="D164" s="74">
        <v>42.6</v>
      </c>
      <c r="E164" s="74">
        <v>55.5</v>
      </c>
    </row>
    <row r="165" spans="1:5" ht="31.5" customHeight="1">
      <c r="A165" s="18" t="s">
        <v>32</v>
      </c>
      <c r="B165" s="55" t="s">
        <v>133</v>
      </c>
      <c r="C165" s="101"/>
      <c r="D165" s="78">
        <f t="shared" ref="D165:E166" si="70">D166</f>
        <v>163.4</v>
      </c>
      <c r="E165" s="78">
        <f t="shared" si="70"/>
        <v>170.1</v>
      </c>
    </row>
    <row r="166" spans="1:5" ht="27.75" customHeight="1">
      <c r="A166" s="12" t="s">
        <v>41</v>
      </c>
      <c r="B166" s="58" t="s">
        <v>133</v>
      </c>
      <c r="C166" s="62">
        <v>300</v>
      </c>
      <c r="D166" s="74">
        <f t="shared" si="70"/>
        <v>163.4</v>
      </c>
      <c r="E166" s="74">
        <f t="shared" si="70"/>
        <v>170.1</v>
      </c>
    </row>
    <row r="167" spans="1:5" ht="24" customHeight="1">
      <c r="A167" s="11" t="s">
        <v>21</v>
      </c>
      <c r="B167" s="58" t="s">
        <v>133</v>
      </c>
      <c r="C167" s="59">
        <v>320</v>
      </c>
      <c r="D167" s="74">
        <v>163.4</v>
      </c>
      <c r="E167" s="74">
        <v>170.1</v>
      </c>
    </row>
    <row r="168" spans="1:5" ht="48" customHeight="1">
      <c r="A168" s="9" t="s">
        <v>46</v>
      </c>
      <c r="B168" s="55" t="s">
        <v>134</v>
      </c>
      <c r="C168" s="73"/>
      <c r="D168" s="56">
        <f t="shared" ref="D168:E169" si="71">D169</f>
        <v>1076.3</v>
      </c>
      <c r="E168" s="56">
        <f t="shared" si="71"/>
        <v>1120.8</v>
      </c>
    </row>
    <row r="169" spans="1:5" ht="17.25" customHeight="1">
      <c r="A169" s="12" t="s">
        <v>41</v>
      </c>
      <c r="B169" s="58" t="s">
        <v>134</v>
      </c>
      <c r="C169" s="62">
        <v>300</v>
      </c>
      <c r="D169" s="49">
        <f t="shared" si="71"/>
        <v>1076.3</v>
      </c>
      <c r="E169" s="49">
        <f t="shared" si="71"/>
        <v>1120.8</v>
      </c>
    </row>
    <row r="170" spans="1:5">
      <c r="A170" s="12" t="s">
        <v>27</v>
      </c>
      <c r="B170" s="58" t="s">
        <v>134</v>
      </c>
      <c r="C170" s="59">
        <v>310</v>
      </c>
      <c r="D170" s="49">
        <v>1076.3</v>
      </c>
      <c r="E170" s="49">
        <v>1120.8</v>
      </c>
    </row>
    <row r="171" spans="1:5" ht="15">
      <c r="A171" s="9" t="s">
        <v>47</v>
      </c>
      <c r="B171" s="55" t="s">
        <v>135</v>
      </c>
      <c r="C171" s="73"/>
      <c r="D171" s="56">
        <f t="shared" ref="D171:E171" si="72">D174+D172</f>
        <v>710.4</v>
      </c>
      <c r="E171" s="56">
        <f t="shared" si="72"/>
        <v>739.7</v>
      </c>
    </row>
    <row r="172" spans="1:5" ht="14.25" hidden="1">
      <c r="A172" s="10" t="s">
        <v>49</v>
      </c>
      <c r="B172" s="58" t="s">
        <v>135</v>
      </c>
      <c r="C172" s="62">
        <v>200</v>
      </c>
      <c r="D172" s="49">
        <f t="shared" ref="D172:E172" si="73">D173</f>
        <v>0</v>
      </c>
      <c r="E172" s="49">
        <f t="shared" si="73"/>
        <v>0</v>
      </c>
    </row>
    <row r="173" spans="1:5" ht="14.25" hidden="1">
      <c r="A173" s="10" t="s">
        <v>25</v>
      </c>
      <c r="B173" s="58" t="s">
        <v>135</v>
      </c>
      <c r="C173" s="62">
        <v>240</v>
      </c>
      <c r="D173" s="49"/>
      <c r="E173" s="49"/>
    </row>
    <row r="174" spans="1:5">
      <c r="A174" s="12" t="s">
        <v>41</v>
      </c>
      <c r="B174" s="58" t="s">
        <v>135</v>
      </c>
      <c r="C174" s="62">
        <v>300</v>
      </c>
      <c r="D174" s="49">
        <f t="shared" ref="D174:E174" si="74">D175</f>
        <v>710.4</v>
      </c>
      <c r="E174" s="49">
        <f t="shared" si="74"/>
        <v>739.7</v>
      </c>
    </row>
    <row r="175" spans="1:5">
      <c r="A175" s="11" t="s">
        <v>21</v>
      </c>
      <c r="B175" s="58" t="s">
        <v>135</v>
      </c>
      <c r="C175" s="62">
        <v>320</v>
      </c>
      <c r="D175" s="49">
        <v>710.4</v>
      </c>
      <c r="E175" s="49">
        <v>739.7</v>
      </c>
    </row>
    <row r="176" spans="1:5" ht="56.25" customHeight="1">
      <c r="A176" s="9" t="s">
        <v>48</v>
      </c>
      <c r="B176" s="55" t="s">
        <v>136</v>
      </c>
      <c r="C176" s="73"/>
      <c r="D176" s="56">
        <f t="shared" ref="D176:E177" si="75">D177</f>
        <v>6766</v>
      </c>
      <c r="E176" s="56">
        <f t="shared" si="75"/>
        <v>6554.3</v>
      </c>
    </row>
    <row r="177" spans="1:5">
      <c r="A177" s="12" t="s">
        <v>41</v>
      </c>
      <c r="B177" s="58" t="s">
        <v>136</v>
      </c>
      <c r="C177" s="62">
        <v>300</v>
      </c>
      <c r="D177" s="49">
        <f t="shared" si="75"/>
        <v>6766</v>
      </c>
      <c r="E177" s="49">
        <f t="shared" si="75"/>
        <v>6554.3</v>
      </c>
    </row>
    <row r="178" spans="1:5" ht="15" customHeight="1">
      <c r="A178" s="12" t="s">
        <v>27</v>
      </c>
      <c r="B178" s="58" t="s">
        <v>136</v>
      </c>
      <c r="C178" s="59">
        <v>310</v>
      </c>
      <c r="D178" s="49">
        <v>6766</v>
      </c>
      <c r="E178" s="49">
        <v>6554.3</v>
      </c>
    </row>
    <row r="179" spans="1:5" ht="91.5" customHeight="1">
      <c r="A179" s="54" t="s">
        <v>184</v>
      </c>
      <c r="B179" s="102" t="s">
        <v>188</v>
      </c>
      <c r="C179" s="103"/>
      <c r="D179" s="56">
        <v>2017.9</v>
      </c>
      <c r="E179" s="56">
        <v>2017.9</v>
      </c>
    </row>
    <row r="180" spans="1:5" ht="17.25" customHeight="1">
      <c r="A180" s="57" t="s">
        <v>187</v>
      </c>
      <c r="B180" s="58" t="s">
        <v>188</v>
      </c>
      <c r="C180" s="59">
        <v>400</v>
      </c>
      <c r="D180" s="49">
        <f t="shared" ref="D180:E180" si="76">D181</f>
        <v>2017.9</v>
      </c>
      <c r="E180" s="49">
        <f t="shared" si="76"/>
        <v>2017.9</v>
      </c>
    </row>
    <row r="181" spans="1:5" ht="16.5" customHeight="1">
      <c r="A181" s="12" t="s">
        <v>185</v>
      </c>
      <c r="B181" s="58" t="s">
        <v>188</v>
      </c>
      <c r="C181" s="59">
        <v>410</v>
      </c>
      <c r="D181" s="49">
        <v>2017.9</v>
      </c>
      <c r="E181" s="49">
        <v>2017.9</v>
      </c>
    </row>
    <row r="182" spans="1:5" ht="82.5" customHeight="1">
      <c r="A182" s="54" t="s">
        <v>186</v>
      </c>
      <c r="B182" s="55" t="s">
        <v>189</v>
      </c>
      <c r="C182" s="48"/>
      <c r="D182" s="56">
        <f t="shared" ref="D182:E183" si="77">D183</f>
        <v>0</v>
      </c>
      <c r="E182" s="56">
        <f t="shared" si="77"/>
        <v>0</v>
      </c>
    </row>
    <row r="183" spans="1:5" ht="33.75" customHeight="1">
      <c r="A183" s="44" t="s">
        <v>54</v>
      </c>
      <c r="B183" s="58" t="s">
        <v>189</v>
      </c>
      <c r="C183" s="59">
        <v>200</v>
      </c>
      <c r="D183" s="49">
        <f t="shared" si="77"/>
        <v>0</v>
      </c>
      <c r="E183" s="49">
        <f t="shared" si="77"/>
        <v>0</v>
      </c>
    </row>
    <row r="184" spans="1:5" ht="28.5" customHeight="1">
      <c r="A184" s="44" t="s">
        <v>55</v>
      </c>
      <c r="B184" s="58" t="s">
        <v>189</v>
      </c>
      <c r="C184" s="59">
        <v>240</v>
      </c>
      <c r="D184" s="49">
        <v>0</v>
      </c>
      <c r="E184" s="49">
        <v>0</v>
      </c>
    </row>
    <row r="185" spans="1:5" ht="32.25" customHeight="1">
      <c r="A185" s="32" t="s">
        <v>123</v>
      </c>
      <c r="B185" s="31" t="s">
        <v>121</v>
      </c>
      <c r="C185" s="67"/>
      <c r="D185" s="79">
        <f t="shared" ref="D185:E185" si="78">D186+D191</f>
        <v>2735.7</v>
      </c>
      <c r="E185" s="79">
        <f t="shared" si="78"/>
        <v>2698.7999999999997</v>
      </c>
    </row>
    <row r="186" spans="1:5" ht="47.25" customHeight="1">
      <c r="A186" s="9" t="s">
        <v>15</v>
      </c>
      <c r="B186" s="21" t="s">
        <v>122</v>
      </c>
      <c r="C186" s="62"/>
      <c r="D186" s="78">
        <f t="shared" ref="D186:E186" si="79">D187+D189</f>
        <v>2734.7</v>
      </c>
      <c r="E186" s="78">
        <f t="shared" si="79"/>
        <v>2697.7999999999997</v>
      </c>
    </row>
    <row r="187" spans="1:5" ht="42.75" customHeight="1">
      <c r="A187" s="22" t="s">
        <v>52</v>
      </c>
      <c r="B187" s="53" t="s">
        <v>122</v>
      </c>
      <c r="C187" s="62">
        <v>100</v>
      </c>
      <c r="D187" s="74">
        <f t="shared" ref="D187:E187" si="80">D188</f>
        <v>2574.6999999999998</v>
      </c>
      <c r="E187" s="74">
        <f t="shared" si="80"/>
        <v>2537.6999999999998</v>
      </c>
    </row>
    <row r="188" spans="1:5" ht="27" customHeight="1">
      <c r="A188" s="24" t="s">
        <v>61</v>
      </c>
      <c r="B188" s="53" t="s">
        <v>122</v>
      </c>
      <c r="C188" s="62">
        <v>110</v>
      </c>
      <c r="D188" s="74">
        <v>2574.6999999999998</v>
      </c>
      <c r="E188" s="74">
        <v>2537.6999999999998</v>
      </c>
    </row>
    <row r="189" spans="1:5" ht="24.75" customHeight="1">
      <c r="A189" s="44" t="s">
        <v>54</v>
      </c>
      <c r="B189" s="53" t="s">
        <v>122</v>
      </c>
      <c r="C189" s="62">
        <v>200</v>
      </c>
      <c r="D189" s="74">
        <f t="shared" ref="D189:E189" si="81">D190</f>
        <v>160</v>
      </c>
      <c r="E189" s="74">
        <f t="shared" si="81"/>
        <v>160.1</v>
      </c>
    </row>
    <row r="190" spans="1:5" ht="27.75" customHeight="1" thickBot="1">
      <c r="A190" s="44" t="s">
        <v>55</v>
      </c>
      <c r="B190" s="53" t="s">
        <v>122</v>
      </c>
      <c r="C190" s="62">
        <v>240</v>
      </c>
      <c r="D190" s="74">
        <v>160</v>
      </c>
      <c r="E190" s="74">
        <v>160.1</v>
      </c>
    </row>
    <row r="191" spans="1:5" ht="27.75" customHeight="1" thickBot="1">
      <c r="A191" s="47" t="s">
        <v>181</v>
      </c>
      <c r="B191" s="104" t="s">
        <v>182</v>
      </c>
      <c r="C191" s="69"/>
      <c r="D191" s="77">
        <f t="shared" ref="D191:E191" si="82">D192</f>
        <v>1</v>
      </c>
      <c r="E191" s="77">
        <f t="shared" si="82"/>
        <v>1</v>
      </c>
    </row>
    <row r="192" spans="1:5" ht="27.75" customHeight="1">
      <c r="A192" s="22" t="s">
        <v>55</v>
      </c>
      <c r="B192" s="53" t="s">
        <v>182</v>
      </c>
      <c r="C192" s="62">
        <v>200</v>
      </c>
      <c r="D192" s="74">
        <f t="shared" ref="D192:E192" si="83">D193</f>
        <v>1</v>
      </c>
      <c r="E192" s="74">
        <f t="shared" si="83"/>
        <v>1</v>
      </c>
    </row>
    <row r="193" spans="1:5" ht="27.75" customHeight="1">
      <c r="A193" s="44" t="s">
        <v>54</v>
      </c>
      <c r="B193" s="53" t="s">
        <v>182</v>
      </c>
      <c r="C193" s="62">
        <v>240</v>
      </c>
      <c r="D193" s="74">
        <v>1</v>
      </c>
      <c r="E193" s="74">
        <v>1</v>
      </c>
    </row>
    <row r="194" spans="1:5" ht="26.25" customHeight="1">
      <c r="A194" s="33" t="s">
        <v>50</v>
      </c>
      <c r="B194" s="64" t="s">
        <v>51</v>
      </c>
      <c r="C194" s="65"/>
      <c r="D194" s="66">
        <f>D195+D198+D205+D210+D215+D218+D221+D229+D232+D235+D238+D244</f>
        <v>13431.900000000001</v>
      </c>
      <c r="E194" s="66">
        <f>E195+E198+E205+E210+E215+E218+E221+E229+E232+E235+E238+E241</f>
        <v>9630.3000000000011</v>
      </c>
    </row>
    <row r="195" spans="1:5" ht="27.75" customHeight="1">
      <c r="A195" s="13" t="s">
        <v>5</v>
      </c>
      <c r="B195" s="21" t="s">
        <v>154</v>
      </c>
      <c r="C195" s="73"/>
      <c r="D195" s="72">
        <f t="shared" ref="D195:E196" si="84">D196</f>
        <v>1988.6</v>
      </c>
      <c r="E195" s="72">
        <f t="shared" si="84"/>
        <v>2022.7</v>
      </c>
    </row>
    <row r="196" spans="1:5" ht="45.75" customHeight="1">
      <c r="A196" s="22" t="s">
        <v>52</v>
      </c>
      <c r="B196" s="53" t="s">
        <v>154</v>
      </c>
      <c r="C196" s="62">
        <v>100</v>
      </c>
      <c r="D196" s="49">
        <f t="shared" si="84"/>
        <v>1988.6</v>
      </c>
      <c r="E196" s="49">
        <f t="shared" si="84"/>
        <v>2022.7</v>
      </c>
    </row>
    <row r="197" spans="1:5" ht="18.75" customHeight="1">
      <c r="A197" s="22" t="s">
        <v>53</v>
      </c>
      <c r="B197" s="53" t="s">
        <v>154</v>
      </c>
      <c r="C197" s="62">
        <v>120</v>
      </c>
      <c r="D197" s="49">
        <v>1988.6</v>
      </c>
      <c r="E197" s="49">
        <v>2022.7</v>
      </c>
    </row>
    <row r="198" spans="1:5" s="17" customFormat="1" ht="27.75" customHeight="1">
      <c r="A198" s="13" t="s">
        <v>1</v>
      </c>
      <c r="B198" s="21" t="s">
        <v>155</v>
      </c>
      <c r="C198" s="73"/>
      <c r="D198" s="56">
        <f t="shared" ref="D198:E198" si="85">D199+D201+D203</f>
        <v>1154.3999999999999</v>
      </c>
      <c r="E198" s="56">
        <f t="shared" si="85"/>
        <v>1174.1000000000001</v>
      </c>
    </row>
    <row r="199" spans="1:5" ht="45" customHeight="1">
      <c r="A199" s="22" t="s">
        <v>52</v>
      </c>
      <c r="B199" s="53" t="s">
        <v>155</v>
      </c>
      <c r="C199" s="62">
        <v>100</v>
      </c>
      <c r="D199" s="49">
        <f t="shared" ref="D199:E199" si="86">D200</f>
        <v>1069.2</v>
      </c>
      <c r="E199" s="49">
        <f t="shared" si="86"/>
        <v>1087.5</v>
      </c>
    </row>
    <row r="200" spans="1:5" ht="22.5" customHeight="1">
      <c r="A200" s="22" t="s">
        <v>53</v>
      </c>
      <c r="B200" s="53" t="s">
        <v>155</v>
      </c>
      <c r="C200" s="62">
        <v>120</v>
      </c>
      <c r="D200" s="49">
        <f>344.6+724.6</f>
        <v>1069.2</v>
      </c>
      <c r="E200" s="49">
        <f>350.5+737</f>
        <v>1087.5</v>
      </c>
    </row>
    <row r="201" spans="1:5" ht="30" customHeight="1">
      <c r="A201" s="22" t="s">
        <v>54</v>
      </c>
      <c r="B201" s="53" t="s">
        <v>155</v>
      </c>
      <c r="C201" s="62">
        <v>200</v>
      </c>
      <c r="D201" s="49">
        <f t="shared" ref="D201:E201" si="87">D202</f>
        <v>34.6</v>
      </c>
      <c r="E201" s="49">
        <f t="shared" si="87"/>
        <v>35.200000000000003</v>
      </c>
    </row>
    <row r="202" spans="1:5" ht="30" customHeight="1">
      <c r="A202" s="22" t="s">
        <v>55</v>
      </c>
      <c r="B202" s="53" t="s">
        <v>155</v>
      </c>
      <c r="C202" s="62">
        <v>240</v>
      </c>
      <c r="D202" s="49">
        <v>34.6</v>
      </c>
      <c r="E202" s="49">
        <v>35.200000000000003</v>
      </c>
    </row>
    <row r="203" spans="1:5" ht="21" customHeight="1">
      <c r="A203" s="51" t="s">
        <v>41</v>
      </c>
      <c r="B203" s="53" t="s">
        <v>155</v>
      </c>
      <c r="C203" s="62">
        <v>300</v>
      </c>
      <c r="D203" s="49">
        <f t="shared" ref="D203:E203" si="88">D204</f>
        <v>50.6</v>
      </c>
      <c r="E203" s="49">
        <f t="shared" si="88"/>
        <v>51.4</v>
      </c>
    </row>
    <row r="204" spans="1:5" ht="18" customHeight="1">
      <c r="A204" s="12" t="s">
        <v>176</v>
      </c>
      <c r="B204" s="53" t="s">
        <v>155</v>
      </c>
      <c r="C204" s="62">
        <v>350</v>
      </c>
      <c r="D204" s="49">
        <v>50.6</v>
      </c>
      <c r="E204" s="49">
        <v>51.4</v>
      </c>
    </row>
    <row r="205" spans="1:5" s="2" customFormat="1" ht="30">
      <c r="A205" s="9" t="s">
        <v>43</v>
      </c>
      <c r="B205" s="95" t="s">
        <v>109</v>
      </c>
      <c r="C205" s="73"/>
      <c r="D205" s="75">
        <f t="shared" ref="D205:E205" si="89">D206+D208</f>
        <v>2.6</v>
      </c>
      <c r="E205" s="75">
        <f t="shared" si="89"/>
        <v>2.6</v>
      </c>
    </row>
    <row r="206" spans="1:5" ht="38.25" customHeight="1">
      <c r="A206" s="22" t="s">
        <v>54</v>
      </c>
      <c r="B206" s="52" t="s">
        <v>109</v>
      </c>
      <c r="C206" s="62">
        <v>200</v>
      </c>
      <c r="D206" s="76">
        <f t="shared" ref="D206:E206" si="90">D207</f>
        <v>1.7</v>
      </c>
      <c r="E206" s="76">
        <f t="shared" si="90"/>
        <v>1.7</v>
      </c>
    </row>
    <row r="207" spans="1:5" ht="25.5">
      <c r="A207" s="22" t="s">
        <v>55</v>
      </c>
      <c r="B207" s="52" t="s">
        <v>109</v>
      </c>
      <c r="C207" s="62">
        <v>240</v>
      </c>
      <c r="D207" s="76">
        <v>1.7</v>
      </c>
      <c r="E207" s="76">
        <v>1.7</v>
      </c>
    </row>
    <row r="208" spans="1:5">
      <c r="A208" s="26" t="s">
        <v>8</v>
      </c>
      <c r="B208" s="53" t="s">
        <v>109</v>
      </c>
      <c r="C208" s="62">
        <v>500</v>
      </c>
      <c r="D208" s="49">
        <f t="shared" ref="D208:E208" si="91">D209</f>
        <v>0.9</v>
      </c>
      <c r="E208" s="49">
        <f t="shared" si="91"/>
        <v>0.9</v>
      </c>
    </row>
    <row r="209" spans="1:5">
      <c r="A209" s="26" t="s">
        <v>18</v>
      </c>
      <c r="B209" s="53" t="s">
        <v>109</v>
      </c>
      <c r="C209" s="62">
        <v>530</v>
      </c>
      <c r="D209" s="49">
        <v>0.9</v>
      </c>
      <c r="E209" s="49">
        <v>0.9</v>
      </c>
    </row>
    <row r="210" spans="1:5" ht="30">
      <c r="A210" s="25" t="s">
        <v>161</v>
      </c>
      <c r="B210" s="95" t="s">
        <v>160</v>
      </c>
      <c r="C210" s="69"/>
      <c r="D210" s="75">
        <f t="shared" ref="D210:E210" si="92">D211+D213</f>
        <v>462.59999999999997</v>
      </c>
      <c r="E210" s="75">
        <f t="shared" si="92"/>
        <v>456.2</v>
      </c>
    </row>
    <row r="211" spans="1:5" ht="44.25" customHeight="1">
      <c r="A211" s="22" t="s">
        <v>52</v>
      </c>
      <c r="B211" s="52" t="s">
        <v>160</v>
      </c>
      <c r="C211" s="62">
        <v>100</v>
      </c>
      <c r="D211" s="76">
        <f t="shared" ref="D211:E211" si="93">D212</f>
        <v>424.2</v>
      </c>
      <c r="E211" s="76">
        <f t="shared" si="93"/>
        <v>417.8</v>
      </c>
    </row>
    <row r="212" spans="1:5" ht="29.25" customHeight="1">
      <c r="A212" s="24" t="s">
        <v>61</v>
      </c>
      <c r="B212" s="52" t="s">
        <v>160</v>
      </c>
      <c r="C212" s="62">
        <v>110</v>
      </c>
      <c r="D212" s="76">
        <v>424.2</v>
      </c>
      <c r="E212" s="76">
        <v>417.8</v>
      </c>
    </row>
    <row r="213" spans="1:5" ht="25.5">
      <c r="A213" s="22" t="s">
        <v>54</v>
      </c>
      <c r="B213" s="52" t="s">
        <v>160</v>
      </c>
      <c r="C213" s="62">
        <v>200</v>
      </c>
      <c r="D213" s="76">
        <f t="shared" ref="D213:E213" si="94">D214</f>
        <v>38.4</v>
      </c>
      <c r="E213" s="76">
        <f t="shared" si="94"/>
        <v>38.4</v>
      </c>
    </row>
    <row r="214" spans="1:5" ht="25.5">
      <c r="A214" s="22" t="s">
        <v>55</v>
      </c>
      <c r="B214" s="52" t="s">
        <v>160</v>
      </c>
      <c r="C214" s="62">
        <v>240</v>
      </c>
      <c r="D214" s="76">
        <v>38.4</v>
      </c>
      <c r="E214" s="76">
        <v>38.4</v>
      </c>
    </row>
    <row r="215" spans="1:5" ht="15">
      <c r="A215" s="13" t="s">
        <v>9</v>
      </c>
      <c r="B215" s="21" t="s">
        <v>156</v>
      </c>
      <c r="C215" s="73"/>
      <c r="D215" s="56">
        <f>D216</f>
        <v>1000</v>
      </c>
      <c r="E215" s="56">
        <f>E216</f>
        <v>1000</v>
      </c>
    </row>
    <row r="216" spans="1:5">
      <c r="A216" s="11" t="s">
        <v>19</v>
      </c>
      <c r="B216" s="53" t="s">
        <v>156</v>
      </c>
      <c r="C216" s="62">
        <v>800</v>
      </c>
      <c r="D216" s="49">
        <f t="shared" ref="D216:E216" si="95">D217</f>
        <v>1000</v>
      </c>
      <c r="E216" s="49">
        <f t="shared" si="95"/>
        <v>1000</v>
      </c>
    </row>
    <row r="217" spans="1:5">
      <c r="A217" s="11" t="s">
        <v>20</v>
      </c>
      <c r="B217" s="53" t="s">
        <v>156</v>
      </c>
      <c r="C217" s="62">
        <v>870</v>
      </c>
      <c r="D217" s="74">
        <v>1000</v>
      </c>
      <c r="E217" s="74">
        <v>1000</v>
      </c>
    </row>
    <row r="218" spans="1:5" ht="45">
      <c r="A218" s="13" t="s">
        <v>173</v>
      </c>
      <c r="B218" s="21" t="s">
        <v>174</v>
      </c>
      <c r="C218" s="69"/>
      <c r="D218" s="56">
        <f t="shared" ref="D218:E219" si="96">D219</f>
        <v>1500</v>
      </c>
      <c r="E218" s="56">
        <f t="shared" si="96"/>
        <v>1500</v>
      </c>
    </row>
    <row r="219" spans="1:5" ht="25.5">
      <c r="A219" s="60" t="s">
        <v>77</v>
      </c>
      <c r="B219" s="53" t="s">
        <v>174</v>
      </c>
      <c r="C219" s="62">
        <v>600</v>
      </c>
      <c r="D219" s="49">
        <f t="shared" si="96"/>
        <v>1500</v>
      </c>
      <c r="E219" s="49">
        <f t="shared" si="96"/>
        <v>1500</v>
      </c>
    </row>
    <row r="220" spans="1:5">
      <c r="A220" s="61" t="s">
        <v>175</v>
      </c>
      <c r="B220" s="53" t="s">
        <v>174</v>
      </c>
      <c r="C220" s="62">
        <v>620</v>
      </c>
      <c r="D220" s="49">
        <v>1500</v>
      </c>
      <c r="E220" s="49">
        <v>1500</v>
      </c>
    </row>
    <row r="221" spans="1:5" ht="75">
      <c r="A221" s="18" t="s">
        <v>44</v>
      </c>
      <c r="B221" s="95" t="s">
        <v>128</v>
      </c>
      <c r="C221" s="71"/>
      <c r="D221" s="72">
        <f t="shared" ref="D221:E222" si="97">D222</f>
        <v>103.6</v>
      </c>
      <c r="E221" s="72">
        <f t="shared" si="97"/>
        <v>107.7</v>
      </c>
    </row>
    <row r="222" spans="1:5">
      <c r="A222" s="11" t="s">
        <v>19</v>
      </c>
      <c r="B222" s="52" t="s">
        <v>128</v>
      </c>
      <c r="C222" s="105" t="s">
        <v>37</v>
      </c>
      <c r="D222" s="49">
        <f t="shared" si="97"/>
        <v>103.6</v>
      </c>
      <c r="E222" s="49">
        <f t="shared" si="97"/>
        <v>107.7</v>
      </c>
    </row>
    <row r="223" spans="1:5" ht="25.5">
      <c r="A223" s="11" t="s">
        <v>36</v>
      </c>
      <c r="B223" s="52" t="s">
        <v>128</v>
      </c>
      <c r="C223" s="105" t="s">
        <v>38</v>
      </c>
      <c r="D223" s="49">
        <v>103.6</v>
      </c>
      <c r="E223" s="49">
        <v>107.7</v>
      </c>
    </row>
    <row r="224" spans="1:5" s="6" customFormat="1" ht="14.25" hidden="1">
      <c r="A224" s="10" t="s">
        <v>8</v>
      </c>
      <c r="B224" s="106" t="s">
        <v>179</v>
      </c>
      <c r="C224" s="62">
        <v>500</v>
      </c>
      <c r="D224" s="49">
        <f t="shared" ref="D224:E224" si="98">D225</f>
        <v>0</v>
      </c>
      <c r="E224" s="49">
        <f t="shared" si="98"/>
        <v>0</v>
      </c>
    </row>
    <row r="225" spans="1:5" s="6" customFormat="1" ht="15" hidden="1">
      <c r="A225" s="45" t="s">
        <v>177</v>
      </c>
      <c r="B225" s="106" t="s">
        <v>179</v>
      </c>
      <c r="C225" s="62">
        <v>520</v>
      </c>
      <c r="D225" s="49"/>
      <c r="E225" s="49"/>
    </row>
    <row r="226" spans="1:5" s="6" customFormat="1" ht="45" hidden="1">
      <c r="A226" s="13" t="s">
        <v>178</v>
      </c>
      <c r="B226" s="21" t="s">
        <v>180</v>
      </c>
      <c r="C226" s="62"/>
      <c r="D226" s="56">
        <f t="shared" ref="D226:E227" si="99">D227</f>
        <v>0</v>
      </c>
      <c r="E226" s="56">
        <f t="shared" si="99"/>
        <v>0</v>
      </c>
    </row>
    <row r="227" spans="1:5" s="6" customFormat="1" ht="14.25" hidden="1">
      <c r="A227" s="10" t="s">
        <v>8</v>
      </c>
      <c r="B227" s="106" t="s">
        <v>180</v>
      </c>
      <c r="C227" s="62">
        <v>500</v>
      </c>
      <c r="D227" s="49">
        <f t="shared" si="99"/>
        <v>0</v>
      </c>
      <c r="E227" s="49">
        <f t="shared" si="99"/>
        <v>0</v>
      </c>
    </row>
    <row r="228" spans="1:5" s="6" customFormat="1" ht="15" hidden="1">
      <c r="A228" s="45" t="s">
        <v>177</v>
      </c>
      <c r="B228" s="106" t="s">
        <v>180</v>
      </c>
      <c r="C228" s="62">
        <v>520</v>
      </c>
      <c r="D228" s="49"/>
      <c r="E228" s="49"/>
    </row>
    <row r="229" spans="1:5" s="6" customFormat="1" ht="75">
      <c r="A229" s="18" t="s">
        <v>30</v>
      </c>
      <c r="B229" s="107" t="s">
        <v>129</v>
      </c>
      <c r="C229" s="71"/>
      <c r="D229" s="72">
        <f t="shared" ref="D229:E230" si="100">D230</f>
        <v>0.2</v>
      </c>
      <c r="E229" s="72">
        <f t="shared" si="100"/>
        <v>0.2</v>
      </c>
    </row>
    <row r="230" spans="1:5" s="6" customFormat="1" ht="25.5">
      <c r="A230" s="44" t="s">
        <v>54</v>
      </c>
      <c r="B230" s="108" t="s">
        <v>129</v>
      </c>
      <c r="C230" s="105" t="s">
        <v>110</v>
      </c>
      <c r="D230" s="49">
        <f t="shared" si="100"/>
        <v>0.2</v>
      </c>
      <c r="E230" s="49">
        <f t="shared" si="100"/>
        <v>0.2</v>
      </c>
    </row>
    <row r="231" spans="1:5" s="6" customFormat="1" ht="25.5">
      <c r="A231" s="44" t="s">
        <v>55</v>
      </c>
      <c r="B231" s="108" t="s">
        <v>129</v>
      </c>
      <c r="C231" s="105" t="s">
        <v>26</v>
      </c>
      <c r="D231" s="49">
        <v>0.2</v>
      </c>
      <c r="E231" s="49">
        <v>0.2</v>
      </c>
    </row>
    <row r="232" spans="1:5" s="6" customFormat="1" ht="15">
      <c r="A232" s="13" t="s">
        <v>86</v>
      </c>
      <c r="B232" s="21" t="s">
        <v>158</v>
      </c>
      <c r="C232" s="73"/>
      <c r="D232" s="56">
        <f t="shared" ref="D232:E233" si="101">D233</f>
        <v>1368</v>
      </c>
      <c r="E232" s="56">
        <f t="shared" si="101"/>
        <v>1429.6</v>
      </c>
    </row>
    <row r="233" spans="1:5" s="6" customFormat="1">
      <c r="A233" s="51" t="s">
        <v>41</v>
      </c>
      <c r="B233" s="53" t="s">
        <v>158</v>
      </c>
      <c r="C233" s="62">
        <v>300</v>
      </c>
      <c r="D233" s="49">
        <f t="shared" si="101"/>
        <v>1368</v>
      </c>
      <c r="E233" s="49">
        <f t="shared" si="101"/>
        <v>1429.6</v>
      </c>
    </row>
    <row r="234" spans="1:5" s="6" customFormat="1">
      <c r="A234" s="11" t="s">
        <v>21</v>
      </c>
      <c r="B234" s="53" t="s">
        <v>158</v>
      </c>
      <c r="C234" s="62">
        <v>320</v>
      </c>
      <c r="D234" s="74">
        <v>1368</v>
      </c>
      <c r="E234" s="74">
        <v>1429.6</v>
      </c>
    </row>
    <row r="235" spans="1:5" s="6" customFormat="1" ht="15">
      <c r="A235" s="13" t="s">
        <v>29</v>
      </c>
      <c r="B235" s="104" t="s">
        <v>157</v>
      </c>
      <c r="C235" s="69"/>
      <c r="D235" s="77">
        <f t="shared" ref="D235:E236" si="102">D236</f>
        <v>4</v>
      </c>
      <c r="E235" s="77">
        <f t="shared" si="102"/>
        <v>4</v>
      </c>
    </row>
    <row r="236" spans="1:5" s="6" customFormat="1">
      <c r="A236" s="51" t="s">
        <v>41</v>
      </c>
      <c r="B236" s="53" t="s">
        <v>157</v>
      </c>
      <c r="C236" s="62">
        <v>300</v>
      </c>
      <c r="D236" s="74">
        <f t="shared" si="102"/>
        <v>4</v>
      </c>
      <c r="E236" s="74">
        <f t="shared" si="102"/>
        <v>4</v>
      </c>
    </row>
    <row r="237" spans="1:5" s="6" customFormat="1">
      <c r="A237" s="12" t="s">
        <v>27</v>
      </c>
      <c r="B237" s="53" t="s">
        <v>157</v>
      </c>
      <c r="C237" s="62">
        <v>310</v>
      </c>
      <c r="D237" s="74">
        <v>4</v>
      </c>
      <c r="E237" s="74">
        <v>4</v>
      </c>
    </row>
    <row r="238" spans="1:5" s="6" customFormat="1" ht="30">
      <c r="A238" s="13" t="s">
        <v>13</v>
      </c>
      <c r="B238" s="21" t="s">
        <v>126</v>
      </c>
      <c r="C238" s="73"/>
      <c r="D238" s="56">
        <f t="shared" ref="D238:E238" si="103">D239</f>
        <v>1933.2</v>
      </c>
      <c r="E238" s="56">
        <f t="shared" si="103"/>
        <v>1933.2</v>
      </c>
    </row>
    <row r="239" spans="1:5" s="6" customFormat="1">
      <c r="A239" s="11" t="s">
        <v>8</v>
      </c>
      <c r="B239" s="53" t="s">
        <v>126</v>
      </c>
      <c r="C239" s="62">
        <v>500</v>
      </c>
      <c r="D239" s="49">
        <f>D240</f>
        <v>1933.2</v>
      </c>
      <c r="E239" s="49">
        <f>E240</f>
        <v>1933.2</v>
      </c>
    </row>
    <row r="240" spans="1:5" s="6" customFormat="1" ht="12.75" customHeight="1">
      <c r="A240" s="11" t="s">
        <v>18</v>
      </c>
      <c r="B240" s="53" t="s">
        <v>126</v>
      </c>
      <c r="C240" s="62">
        <v>530</v>
      </c>
      <c r="D240" s="49">
        <v>1933.2</v>
      </c>
      <c r="E240" s="49">
        <v>1933.2</v>
      </c>
    </row>
    <row r="241" spans="1:5" s="6" customFormat="1" ht="10.5" hidden="1" customHeight="1">
      <c r="A241" s="13" t="s">
        <v>35</v>
      </c>
      <c r="B241" s="109" t="s">
        <v>127</v>
      </c>
      <c r="C241" s="62"/>
      <c r="D241" s="56">
        <f t="shared" ref="D241:E242" si="104">D242</f>
        <v>0</v>
      </c>
      <c r="E241" s="56">
        <f t="shared" si="104"/>
        <v>0</v>
      </c>
    </row>
    <row r="242" spans="1:5" s="6" customFormat="1" ht="14.25" hidden="1">
      <c r="A242" s="10" t="s">
        <v>8</v>
      </c>
      <c r="B242" s="110" t="s">
        <v>127</v>
      </c>
      <c r="C242" s="62">
        <v>500</v>
      </c>
      <c r="D242" s="49">
        <f t="shared" si="104"/>
        <v>0</v>
      </c>
      <c r="E242" s="49">
        <f t="shared" si="104"/>
        <v>0</v>
      </c>
    </row>
    <row r="243" spans="1:5" s="6" customFormat="1" ht="14.25" hidden="1">
      <c r="A243" s="11" t="s">
        <v>11</v>
      </c>
      <c r="B243" s="110" t="s">
        <v>127</v>
      </c>
      <c r="C243" s="62">
        <v>540</v>
      </c>
      <c r="D243" s="49"/>
      <c r="E243" s="49"/>
    </row>
    <row r="244" spans="1:5" s="6" customFormat="1" ht="15">
      <c r="A244" s="111" t="s">
        <v>206</v>
      </c>
      <c r="B244" s="21" t="s">
        <v>207</v>
      </c>
      <c r="C244" s="62"/>
      <c r="D244" s="72">
        <f>D245</f>
        <v>3914.7</v>
      </c>
      <c r="E244" s="49"/>
    </row>
    <row r="245" spans="1:5" s="6" customFormat="1" ht="25.5">
      <c r="A245" s="39" t="s">
        <v>54</v>
      </c>
      <c r="B245" s="53" t="s">
        <v>207</v>
      </c>
      <c r="C245" s="62">
        <v>200</v>
      </c>
      <c r="D245" s="49">
        <f>D246</f>
        <v>3914.7</v>
      </c>
      <c r="E245" s="49"/>
    </row>
    <row r="246" spans="1:5" s="6" customFormat="1" ht="25.5">
      <c r="A246" s="39" t="s">
        <v>55</v>
      </c>
      <c r="B246" s="53" t="s">
        <v>207</v>
      </c>
      <c r="C246" s="62">
        <v>240</v>
      </c>
      <c r="D246" s="49">
        <v>3914.7</v>
      </c>
      <c r="E246" s="49"/>
    </row>
    <row r="247" spans="1:5" ht="33.75" customHeight="1">
      <c r="A247" s="28" t="s">
        <v>140</v>
      </c>
      <c r="B247" s="64"/>
      <c r="C247" s="65"/>
      <c r="D247" s="66">
        <f>D194+D160+D153+D114+D102+D46+D37+D12</f>
        <v>571935.4</v>
      </c>
      <c r="E247" s="66">
        <f>E194+E160+E153+E114+E102+E46+E37+E12</f>
        <v>575564.5</v>
      </c>
    </row>
    <row r="248" spans="1:5">
      <c r="C248" s="14"/>
    </row>
    <row r="249" spans="1:5">
      <c r="C249" s="14"/>
    </row>
    <row r="250" spans="1:5">
      <c r="C250" s="14"/>
    </row>
    <row r="251" spans="1:5">
      <c r="C251" s="14"/>
    </row>
    <row r="252" spans="1:5">
      <c r="C252" s="14"/>
    </row>
    <row r="253" spans="1:5">
      <c r="C253" s="14"/>
    </row>
    <row r="254" spans="1:5">
      <c r="C254" s="14"/>
    </row>
    <row r="255" spans="1:5">
      <c r="C255" s="14"/>
    </row>
    <row r="256" spans="1:5">
      <c r="C256" s="14"/>
    </row>
    <row r="257" spans="3:3">
      <c r="C257" s="14"/>
    </row>
    <row r="258" spans="3:3">
      <c r="C258" s="14"/>
    </row>
    <row r="259" spans="3:3">
      <c r="C259" s="14"/>
    </row>
    <row r="260" spans="3:3">
      <c r="C260" s="14"/>
    </row>
    <row r="261" spans="3:3">
      <c r="C261" s="14"/>
    </row>
    <row r="262" spans="3:3">
      <c r="C262" s="14"/>
    </row>
    <row r="263" spans="3:3">
      <c r="C263" s="14"/>
    </row>
    <row r="264" spans="3:3">
      <c r="C264" s="14"/>
    </row>
    <row r="265" spans="3:3">
      <c r="C265" s="14"/>
    </row>
    <row r="266" spans="3:3">
      <c r="C266" s="14"/>
    </row>
    <row r="267" spans="3:3">
      <c r="C267" s="14"/>
    </row>
  </sheetData>
  <mergeCells count="7">
    <mergeCell ref="A5:E5"/>
    <mergeCell ref="D9:D10"/>
    <mergeCell ref="E9:E10"/>
    <mergeCell ref="A9:A10"/>
    <mergeCell ref="A6:C6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2019-08-16T01:29:34Z</dcterms:modified>
</cp:coreProperties>
</file>