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definedNames>
    <definedName name="_xlnm.Print_Area" localSheetId="0">'Лист1 (2)'!$A$1:$E$307</definedName>
  </definedNames>
  <calcPr calcId="125725"/>
</workbook>
</file>

<file path=xl/calcChain.xml><?xml version="1.0" encoding="utf-8"?>
<calcChain xmlns="http://schemas.openxmlformats.org/spreadsheetml/2006/main">
  <c r="D33" i="3"/>
  <c r="D32" s="1"/>
  <c r="D31" s="1"/>
  <c r="E32"/>
  <c r="E31" s="1"/>
  <c r="E305"/>
  <c r="E304" s="1"/>
  <c r="D305"/>
  <c r="D304" s="1"/>
  <c r="E53"/>
  <c r="E52" s="1"/>
  <c r="E51" s="1"/>
  <c r="E50" s="1"/>
  <c r="D53"/>
  <c r="D52" s="1"/>
  <c r="D51" s="1"/>
  <c r="D50" s="1"/>
  <c r="E114"/>
  <c r="D114"/>
  <c r="E111"/>
  <c r="D111"/>
  <c r="E85"/>
  <c r="E84" s="1"/>
  <c r="E83" s="1"/>
  <c r="D85"/>
  <c r="D84" s="1"/>
  <c r="D83" s="1"/>
  <c r="E27" l="1"/>
  <c r="E26" s="1"/>
  <c r="E25" s="1"/>
  <c r="E24" s="1"/>
  <c r="D27"/>
  <c r="E290"/>
  <c r="E289" s="1"/>
  <c r="D290"/>
  <c r="D289" s="1"/>
  <c r="E188"/>
  <c r="E187" s="1"/>
  <c r="E186" s="1"/>
  <c r="E255"/>
  <c r="E254" s="1"/>
  <c r="E22"/>
  <c r="E259"/>
  <c r="E258" s="1"/>
  <c r="E299"/>
  <c r="E298" s="1"/>
  <c r="E296"/>
  <c r="E295" s="1"/>
  <c r="E293"/>
  <c r="E292" s="1"/>
  <c r="E282"/>
  <c r="E281" s="1"/>
  <c r="E279"/>
  <c r="E278" s="1"/>
  <c r="E276"/>
  <c r="E275" s="1"/>
  <c r="E273"/>
  <c r="E272" s="1"/>
  <c r="E270"/>
  <c r="E268"/>
  <c r="E265"/>
  <c r="E263"/>
  <c r="E256"/>
  <c r="E251"/>
  <c r="E250" s="1"/>
  <c r="E247"/>
  <c r="E246" s="1"/>
  <c r="E245" s="1"/>
  <c r="E243"/>
  <c r="E242" s="1"/>
  <c r="E238"/>
  <c r="E236"/>
  <c r="E229"/>
  <c r="E228" s="1"/>
  <c r="E226"/>
  <c r="E225" s="1"/>
  <c r="E221"/>
  <c r="E223"/>
  <c r="E218"/>
  <c r="E217" s="1"/>
  <c r="E215"/>
  <c r="E214" s="1"/>
  <c r="E212"/>
  <c r="E211" s="1"/>
  <c r="E207"/>
  <c r="E206" s="1"/>
  <c r="E202"/>
  <c r="E201" s="1"/>
  <c r="E198"/>
  <c r="E196"/>
  <c r="E194"/>
  <c r="E190"/>
  <c r="E189" s="1"/>
  <c r="E182"/>
  <c r="E181" s="1"/>
  <c r="E180" s="1"/>
  <c r="E179" s="1"/>
  <c r="E177"/>
  <c r="E176" s="1"/>
  <c r="E175" s="1"/>
  <c r="E173"/>
  <c r="E172" s="1"/>
  <c r="E170"/>
  <c r="E169" s="1"/>
  <c r="E165"/>
  <c r="E164" s="1"/>
  <c r="E163" s="1"/>
  <c r="E162" s="1"/>
  <c r="E159"/>
  <c r="E158" s="1"/>
  <c r="E157" s="1"/>
  <c r="E143"/>
  <c r="E142" s="1"/>
  <c r="E140"/>
  <c r="E139" s="1"/>
  <c r="E133"/>
  <c r="E132" s="1"/>
  <c r="E130"/>
  <c r="E128"/>
  <c r="E126"/>
  <c r="E123"/>
  <c r="E122" s="1"/>
  <c r="E119"/>
  <c r="E118" s="1"/>
  <c r="E116"/>
  <c r="E115" s="1"/>
  <c r="E113"/>
  <c r="E112" s="1"/>
  <c r="E110"/>
  <c r="E109" s="1"/>
  <c r="E95"/>
  <c r="E94" s="1"/>
  <c r="E92"/>
  <c r="E91" s="1"/>
  <c r="E89"/>
  <c r="E88" s="1"/>
  <c r="E75"/>
  <c r="E73"/>
  <c r="E70"/>
  <c r="E69" s="1"/>
  <c r="E67"/>
  <c r="E66" s="1"/>
  <c r="E62"/>
  <c r="E61" s="1"/>
  <c r="E57"/>
  <c r="E56" s="1"/>
  <c r="E48"/>
  <c r="E47" s="1"/>
  <c r="E46" s="1"/>
  <c r="E45" s="1"/>
  <c r="E43"/>
  <c r="E42" s="1"/>
  <c r="E36"/>
  <c r="E35" s="1"/>
  <c r="E29"/>
  <c r="E28" s="1"/>
  <c r="E20"/>
  <c r="E16"/>
  <c r="E15" s="1"/>
  <c r="E14" s="1"/>
  <c r="D207"/>
  <c r="D206" s="1"/>
  <c r="D247"/>
  <c r="D246" s="1"/>
  <c r="D245" s="1"/>
  <c r="D29"/>
  <c r="D28" s="1"/>
  <c r="D22"/>
  <c r="D276"/>
  <c r="D275" s="1"/>
  <c r="D259"/>
  <c r="D258" s="1"/>
  <c r="E19" l="1"/>
  <c r="E18" s="1"/>
  <c r="E168"/>
  <c r="E125"/>
  <c r="E121" s="1"/>
  <c r="E138"/>
  <c r="E137" s="1"/>
  <c r="E72"/>
  <c r="E65" s="1"/>
  <c r="E220"/>
  <c r="E235"/>
  <c r="E253"/>
  <c r="E267"/>
  <c r="E262"/>
  <c r="E234"/>
  <c r="E210"/>
  <c r="E200"/>
  <c r="E193"/>
  <c r="E192" s="1"/>
  <c r="E185"/>
  <c r="E167"/>
  <c r="E108"/>
  <c r="E87"/>
  <c r="E55"/>
  <c r="E34"/>
  <c r="E13"/>
  <c r="D204"/>
  <c r="D151"/>
  <c r="D150" s="1"/>
  <c r="D146"/>
  <c r="E249" l="1"/>
  <c r="E12"/>
  <c r="E209"/>
  <c r="E184"/>
  <c r="E161" s="1"/>
  <c r="E64"/>
  <c r="D240"/>
  <c r="E307" l="1"/>
  <c r="D48"/>
  <c r="D47" s="1"/>
  <c r="D46" s="1"/>
  <c r="D45" s="1"/>
  <c r="D155" l="1"/>
  <c r="D154" s="1"/>
  <c r="D153" s="1"/>
  <c r="D148"/>
  <c r="D145" s="1"/>
  <c r="D119" l="1"/>
  <c r="D118" s="1"/>
  <c r="D106" l="1"/>
  <c r="D105" s="1"/>
  <c r="D104" s="1"/>
  <c r="D102"/>
  <c r="D101" s="1"/>
  <c r="D99"/>
  <c r="D98" s="1"/>
  <c r="D81"/>
  <c r="D79"/>
  <c r="D78" l="1"/>
  <c r="D77" s="1"/>
  <c r="D97"/>
  <c r="D232"/>
  <c r="D231" s="1"/>
  <c r="D229"/>
  <c r="D228" s="1"/>
  <c r="D243"/>
  <c r="D242" s="1"/>
  <c r="D43"/>
  <c r="D42" s="1"/>
  <c r="D287" l="1"/>
  <c r="D286" s="1"/>
  <c r="D284"/>
  <c r="D59"/>
  <c r="D256"/>
  <c r="D159"/>
  <c r="D158" s="1"/>
  <c r="D157" s="1"/>
  <c r="D133"/>
  <c r="D135"/>
  <c r="D130"/>
  <c r="D132" l="1"/>
  <c r="D198"/>
  <c r="D196"/>
  <c r="D194"/>
  <c r="D193" l="1"/>
  <c r="D192" s="1"/>
  <c r="D143" l="1"/>
  <c r="D142" s="1"/>
  <c r="D140"/>
  <c r="D139" s="1"/>
  <c r="D187"/>
  <c r="D186" s="1"/>
  <c r="D190"/>
  <c r="D189" s="1"/>
  <c r="D138" l="1"/>
  <c r="D137" s="1"/>
  <c r="D185"/>
  <c r="D184" l="1"/>
  <c r="D123"/>
  <c r="D36"/>
  <c r="D35" s="1"/>
  <c r="D263"/>
  <c r="D57"/>
  <c r="D56" s="1"/>
  <c r="D254"/>
  <c r="D253" s="1"/>
  <c r="D236"/>
  <c r="D238"/>
  <c r="D235" l="1"/>
  <c r="D234" s="1"/>
  <c r="D116" l="1"/>
  <c r="D115" s="1"/>
  <c r="D95"/>
  <c r="D94" s="1"/>
  <c r="D89"/>
  <c r="D88" s="1"/>
  <c r="D92"/>
  <c r="D268"/>
  <c r="D270"/>
  <c r="D62"/>
  <c r="D279" l="1"/>
  <c r="D278" s="1"/>
  <c r="D126" l="1"/>
  <c r="D128"/>
  <c r="D122"/>
  <c r="D110"/>
  <c r="D109" s="1"/>
  <c r="D202"/>
  <c r="D40"/>
  <c r="D38"/>
  <c r="D20"/>
  <c r="D19" s="1"/>
  <c r="D16"/>
  <c r="D15" s="1"/>
  <c r="D14" s="1"/>
  <c r="D251"/>
  <c r="D221"/>
  <c r="D201" l="1"/>
  <c r="D200" s="1"/>
  <c r="D18"/>
  <c r="D13" s="1"/>
  <c r="D125"/>
  <c r="D121" s="1"/>
  <c r="D34"/>
  <c r="D177"/>
  <c r="D176" s="1"/>
  <c r="D61"/>
  <c r="D55" s="1"/>
  <c r="D91"/>
  <c r="D87" s="1"/>
  <c r="D75"/>
  <c r="D212"/>
  <c r="D211" s="1"/>
  <c r="D215"/>
  <c r="D214" s="1"/>
  <c r="D265"/>
  <c r="D262" s="1"/>
  <c r="D299"/>
  <c r="D298" s="1"/>
  <c r="D223"/>
  <c r="D220" s="1"/>
  <c r="D296"/>
  <c r="D295" s="1"/>
  <c r="D113"/>
  <c r="D112" s="1"/>
  <c r="D108" s="1"/>
  <c r="D250"/>
  <c r="D302"/>
  <c r="D301" s="1"/>
  <c r="D182"/>
  <c r="D181" s="1"/>
  <c r="D180" s="1"/>
  <c r="D179" s="1"/>
  <c r="D70"/>
  <c r="D69" s="1"/>
  <c r="D282"/>
  <c r="D281" s="1"/>
  <c r="D26"/>
  <c r="D25" s="1"/>
  <c r="D24" s="1"/>
  <c r="D73"/>
  <c r="D218"/>
  <c r="D217" s="1"/>
  <c r="D226"/>
  <c r="D225" s="1"/>
  <c r="D67"/>
  <c r="D66" s="1"/>
  <c r="D273"/>
  <c r="D272" s="1"/>
  <c r="D293"/>
  <c r="D292" s="1"/>
  <c r="D165"/>
  <c r="D164" s="1"/>
  <c r="D170"/>
  <c r="D169" s="1"/>
  <c r="D173"/>
  <c r="D172" s="1"/>
  <c r="D210" l="1"/>
  <c r="D209" s="1"/>
  <c r="D12"/>
  <c r="D168"/>
  <c r="D175"/>
  <c r="D163"/>
  <c r="D162" s="1"/>
  <c r="D267"/>
  <c r="D249" s="1"/>
  <c r="D72"/>
  <c r="D65" s="1"/>
  <c r="D64" l="1"/>
  <c r="D167"/>
  <c r="D161" s="1"/>
  <c r="D307" s="1"/>
</calcChain>
</file>

<file path=xl/sharedStrings.xml><?xml version="1.0" encoding="utf-8"?>
<sst xmlns="http://schemas.openxmlformats.org/spreadsheetml/2006/main" count="603" uniqueCount="251">
  <si>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</si>
  <si>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</si>
  <si>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</si>
  <si>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</si>
  <si>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</si>
  <si>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</si>
  <si>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</si>
  <si>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</si>
  <si>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</si>
  <si>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</si>
  <si>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</si>
  <si>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</si>
  <si>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</si>
  <si>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</si>
  <si>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</si>
  <si>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</si>
  <si>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</si>
  <si>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</si>
  <si>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</si>
  <si>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</si>
  <si>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</si>
  <si>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</si>
  <si>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</si>
  <si>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</si>
  <si>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</si>
  <si>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</si>
  <si>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</si>
  <si>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</si>
  <si>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</si>
  <si>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</si>
  <si>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</si>
  <si>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</si>
  <si>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</si>
  <si>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</si>
  <si>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</si>
  <si>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</si>
  <si>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</si>
  <si>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</si>
  <si>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</si>
  <si>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</si>
  <si>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</si>
  <si>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</si>
  <si>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</si>
  <si>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</si>
  <si>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</si>
  <si>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</si>
  <si>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</si>
  <si>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</si>
  <si>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</si>
  <si>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</si>
  <si>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</si>
  <si>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</si>
  <si>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</si>
  <si>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</si>
  <si>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</si>
  <si>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</si>
  <si>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</si>
  <si>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</si>
  <si>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</si>
  <si>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</si>
  <si>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</si>
  <si>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</si>
  <si>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</si>
  <si>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</si>
  <si>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</si>
  <si>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</si>
  <si>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</si>
  <si>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</si>
  <si>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</si>
  <si>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</si>
  <si>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</si>
  <si>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</si>
  <si>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</si>
  <si>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</si>
  <si>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</si>
  <si>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</si>
  <si>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</si>
  <si>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</si>
  <si>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</si>
  <si>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</si>
  <si>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</si>
  <si>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</si>
  <si>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</si>
  <si>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</si>
  <si>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</si>
  <si>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</si>
  <si>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</si>
  <si>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</si>
  <si>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</si>
  <si>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</si>
  <si>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</si>
  <si>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</si>
  <si>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</si>
  <si>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</si>
  <si>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</si>
  <si>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</si>
  <si>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</si>
  <si>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</si>
  <si>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</si>
  <si>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</si>
  <si>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</si>
  <si>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</si>
  <si>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</si>
  <si>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</si>
  <si>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</si>
  <si>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</si>
  <si>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</si>
  <si>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</si>
  <si>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</si>
  <si>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</si>
  <si>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</si>
  <si>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</si>
  <si>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.01 5 00 00400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</si>
  <si>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</si>
  <si>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</si>
  <si>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</si>
  <si>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</si>
  <si>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</si>
  <si>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</si>
  <si>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</si>
  <si>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</si>
  <si>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</si>
  <si>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</si>
  <si>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</si>
  <si>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</si>
  <si>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</si>
  <si>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</si>
  <si>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</si>
  <si>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</si>
  <si>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</si>
  <si>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</si>
  <si>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</si>
  <si>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</si>
  <si>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</si>
  <si>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</si>
  <si>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</si>
  <si>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</si>
  <si>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</si>
  <si>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</si>
  <si>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</si>
  <si>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</si>
  <si>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</si>
  <si>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</si>
  <si>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</si>
  <si>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</si>
  <si>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</si>
  <si>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</si>
  <si>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</si>
  <si>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</si>
  <si>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</si>
  <si>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</si>
  <si>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</si>
  <si>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</si>
  <si>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</si>
  <si>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</si>
  <si>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</si>
  <si>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</si>
  <si>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</si>
  <si>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</si>
  <si>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</si>
  <si>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</si>
  <si>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</si>
  <si>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</si>
  <si>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</si>
  <si>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</si>
  <si>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</si>
  <si>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</si>
  <si>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</si>
  <si>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</si>
  <si>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</si>
  <si>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</si>
  <si>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</si>
  <si>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</si>
  <si>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Капитальные вложения в объекты муниципальной собственности</t>
  </si>
  <si>
    <t>09 1 00 74580</t>
  </si>
  <si>
    <t>09 1 00 74581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</si>
  <si>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</si>
  <si>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</si>
  <si>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</si>
  <si>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88 0 00 92300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</si>
  <si>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</si>
  <si>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</si>
  <si>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</si>
  <si>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00000</t>
  </si>
  <si>
    <t>.04 1 Р2 52320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</si>
  <si>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</si>
  <si>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</si>
  <si>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Прочая закупка товаров, работ и услуг для муниципальных нужд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</si>
  <si>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</si>
  <si>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</si>
  <si>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</si>
  <si>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2 Е1 00000</t>
  </si>
  <si>
    <t>.04 2 Е1 51690</t>
  </si>
  <si>
    <t>.04 2 Е1 55200</t>
  </si>
  <si>
    <t>.04 2 Е4 00000</t>
  </si>
  <si>
    <t>.04 2 Е4 52100</t>
  </si>
  <si>
    <t>Организация отдыха,  оздоровления и занятости детей и подростков</t>
  </si>
  <si>
    <t>.04 3 00 11432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</si>
  <si>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</si>
  <si>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</si>
  <si>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</si>
  <si>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</si>
  <si>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.05 1 А1 00000</t>
  </si>
  <si>
    <t>.05 1 А1 55190</t>
  </si>
  <si>
    <t>.02 0 00 00000</t>
  </si>
  <si>
    <t>.02 1 00 00000</t>
  </si>
  <si>
    <t>.02 1 00  L4970</t>
  </si>
  <si>
    <t>.04 3 00 S1101</t>
  </si>
  <si>
    <t>.09 2 00 79581</t>
  </si>
  <si>
    <t>Реализация мероприятий по обеспечению жильем молодых семей</t>
  </si>
  <si>
    <t>.05 1 00 L5190</t>
  </si>
  <si>
    <t>Поддержка  отрасли  культуры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</si>
  <si>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</si>
  <si>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 xml:space="preserve">Осуществление государственного полномочия по подготовке и проведению Всероссийской переписи населения </t>
  </si>
  <si>
    <t>88 0 00 54690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</si>
  <si>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</si>
  <si>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</si>
  <si>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>Муниципальная программа "Охрана окружающей среды муниципального района "Карымский район" на 2019-2021 годы"</t>
  </si>
  <si>
    <t>Реализация мероприятий по ликвидации мест несанкционированного размещения отходов</t>
  </si>
  <si>
    <t>.10 0 00 00000</t>
  </si>
  <si>
    <t>.10 0 00 S7264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</si>
  <si>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</si>
  <si>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Подпрограмма «Обеспечениедоступным и комфортным жильём граждан муниципального района   «Карымский район»»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</si>
  <si>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</si>
  <si>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</si>
  <si>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2020-2023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</si>
  <si>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</si>
  <si>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</si>
  <si>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.08 0 00 92305</t>
  </si>
  <si>
    <t>Муниицпальная программа "Об организации выполнения мероприятий по уничтожению дикорастущей конопли на территории муниципального района "Карымский район"</t>
  </si>
  <si>
    <t>2021 год,     тыс.рублей</t>
  </si>
  <si>
    <t>2022 год,     тыс.рублей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</si>
  <si>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2021 и 2022 годов 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</si>
  <si>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</si>
  <si>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Приложение №10 к решению Совета района</t>
  </si>
  <si>
    <t>88 0 00 79502</t>
  </si>
  <si>
    <t>200</t>
  </si>
  <si>
    <t>240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</si>
  <si>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</si>
  <si>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</si>
  <si>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</si>
  <si>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</si>
  <si>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</si>
  <si>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</si>
  <si>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</si>
  <si>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</si>
  <si>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</si>
  <si>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</si>
  <si>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</si>
  <si>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</si>
  <si>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№225от  "12"марта2020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</si>
</sst>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16" fillId="0" borderId="1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8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ont="1"/>
    <xf numFmtId="164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/>
    <xf numFmtId="0" fontId="9" fillId="0" borderId="1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/>
    <xf numFmtId="164" fontId="19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164" fontId="0" fillId="0" borderId="1" xfId="0" applyNumberFormat="1" applyFont="1" applyFill="1" applyBorder="1"/>
    <xf numFmtId="164" fontId="16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6" fontId="19" fillId="0" borderId="1" xfId="0" applyNumberFormat="1" applyFont="1" applyFill="1" applyBorder="1"/>
    <xf numFmtId="166" fontId="0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23" fillId="0" borderId="1" xfId="0" applyFont="1" applyFill="1" applyBorder="1" applyAlignment="1">
      <alignment horizontal="center"/>
    </xf>
    <xf numFmtId="164" fontId="2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wrapText="1"/>
    </xf>
    <xf numFmtId="0" fontId="22" fillId="0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16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166" fontId="8" fillId="2" borderId="1" xfId="0" applyNumberFormat="1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164" fontId="16" fillId="2" borderId="1" xfId="0" applyNumberFormat="1" applyFont="1" applyFill="1" applyBorder="1"/>
    <xf numFmtId="0" fontId="26" fillId="0" borderId="1" xfId="0" applyFont="1" applyFill="1" applyBorder="1" applyAlignment="1">
      <alignment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7"/>
  <sheetViews>
    <sheetView tabSelected="1" zoomScaleNormal="100" zoomScaleSheetLayoutView="75" workbookViewId="0">
      <selection activeCell="E2" sqref="E2"/>
    </sheetView>
  </sheetViews>
  <sheetFormatPr defaultRowHeight="12.75"/>
  <cols>
    <col min="1" max="1" width="70" style="16" customWidth="1"/>
    <col min="2" max="2" width="18.5703125" style="14" customWidth="1"/>
    <col min="3" max="3" width="10.42578125" style="4" customWidth="1"/>
    <col min="4" max="4" width="14.42578125" style="12" customWidth="1"/>
    <col min="5" max="5" width="13.28515625" style="26" customWidth="1"/>
    <col min="7" max="7" width="9.28515625" bestFit="1" customWidth="1"/>
  </cols>
  <sheetData>
    <row r="1" spans="1:6">
      <c r="A1" s="29"/>
      <c r="B1" s="30"/>
      <c r="C1" s="3"/>
      <c r="D1" s="31"/>
      <c r="E1" s="32" t="s">
        <v>234</v>
      </c>
    </row>
    <row r="2" spans="1:6">
      <c r="A2" s="29"/>
      <c r="B2" s="30"/>
      <c r="C2" s="3"/>
      <c r="D2" s="31"/>
      <c r="E2" s="32" t="s">
        <v>250</v>
      </c>
    </row>
    <row r="3" spans="1:6">
      <c r="A3" s="29"/>
      <c r="B3" s="30"/>
      <c r="C3" s="3"/>
      <c r="D3" s="31"/>
      <c r="E3" s="33"/>
    </row>
    <row r="4" spans="1:6">
      <c r="A4" s="29"/>
      <c r="B4" s="30"/>
      <c r="C4" s="3"/>
      <c r="D4" s="31"/>
      <c r="E4" s="33"/>
    </row>
    <row r="5" spans="1:6" ht="70.5" customHeight="1">
      <c r="A5" s="119" t="s">
        <v>232</v>
      </c>
      <c r="B5" s="120"/>
      <c r="C5" s="120"/>
      <c r="D5" s="121"/>
      <c r="E5" s="33"/>
    </row>
    <row r="6" spans="1:6" ht="15.75" customHeight="1">
      <c r="A6" s="123"/>
      <c r="B6" s="123"/>
      <c r="C6" s="123"/>
      <c r="D6" s="31"/>
      <c r="E6" s="33"/>
    </row>
    <row r="7" spans="1:6" ht="14.25" customHeight="1">
      <c r="A7" s="34"/>
      <c r="B7" s="35"/>
      <c r="C7" s="36"/>
      <c r="D7" s="31"/>
      <c r="E7" s="33"/>
    </row>
    <row r="8" spans="1:6" hidden="1">
      <c r="A8" s="29"/>
      <c r="B8" s="30"/>
      <c r="C8" s="3"/>
      <c r="D8" s="31"/>
      <c r="E8" s="33"/>
    </row>
    <row r="9" spans="1:6" ht="30" customHeight="1">
      <c r="A9" s="122" t="s">
        <v>0</v>
      </c>
      <c r="B9" s="124" t="s">
        <v>6</v>
      </c>
      <c r="C9" s="126" t="s">
        <v>7</v>
      </c>
      <c r="D9" s="117" t="s">
        <v>230</v>
      </c>
      <c r="E9" s="117" t="s">
        <v>231</v>
      </c>
    </row>
    <row r="10" spans="1:6" ht="3.75" customHeight="1">
      <c r="A10" s="122"/>
      <c r="B10" s="125"/>
      <c r="C10" s="127"/>
      <c r="D10" s="117"/>
      <c r="E10" s="117"/>
    </row>
    <row r="11" spans="1:6">
      <c r="A11" s="37">
        <v>1</v>
      </c>
      <c r="B11" s="10">
        <v>2</v>
      </c>
      <c r="C11" s="38">
        <v>3</v>
      </c>
      <c r="D11" s="39">
        <v>4</v>
      </c>
      <c r="E11" s="40"/>
    </row>
    <row r="12" spans="1:6" ht="66">
      <c r="A12" s="41" t="s">
        <v>233</v>
      </c>
      <c r="B12" s="15" t="s">
        <v>60</v>
      </c>
      <c r="C12" s="42"/>
      <c r="D12" s="43">
        <f>D13+D24+D34+D28</f>
        <v>37577.699999999997</v>
      </c>
      <c r="E12" s="43">
        <f>E13+E24+E34+E28</f>
        <v>18577.5</v>
      </c>
      <c r="F12" s="21"/>
    </row>
    <row r="13" spans="1:6" ht="23.25" customHeight="1">
      <c r="A13" s="44" t="s">
        <v>61</v>
      </c>
      <c r="B13" s="15" t="s">
        <v>63</v>
      </c>
      <c r="C13" s="45"/>
      <c r="D13" s="43">
        <f>D14+D18</f>
        <v>478.5</v>
      </c>
      <c r="E13" s="43">
        <f>E14+E18</f>
        <v>458.5</v>
      </c>
    </row>
    <row r="14" spans="1:6" ht="36" customHeight="1">
      <c r="A14" s="46" t="s">
        <v>62</v>
      </c>
      <c r="B14" s="15" t="s">
        <v>64</v>
      </c>
      <c r="C14" s="15"/>
      <c r="D14" s="43">
        <f t="shared" ref="D14:E16" si="0">D15</f>
        <v>95</v>
      </c>
      <c r="E14" s="43">
        <f t="shared" si="0"/>
        <v>90</v>
      </c>
    </row>
    <row r="15" spans="1:6" ht="25.5">
      <c r="A15" s="47" t="s">
        <v>27</v>
      </c>
      <c r="B15" s="10" t="s">
        <v>134</v>
      </c>
      <c r="C15" s="10"/>
      <c r="D15" s="48">
        <f t="shared" si="0"/>
        <v>95</v>
      </c>
      <c r="E15" s="48">
        <f t="shared" si="0"/>
        <v>90</v>
      </c>
    </row>
    <row r="16" spans="1:6" ht="35.25" customHeight="1">
      <c r="A16" s="7" t="s">
        <v>52</v>
      </c>
      <c r="B16" s="10" t="s">
        <v>134</v>
      </c>
      <c r="C16" s="10">
        <v>200</v>
      </c>
      <c r="D16" s="48">
        <f t="shared" si="0"/>
        <v>95</v>
      </c>
      <c r="E16" s="48">
        <f t="shared" si="0"/>
        <v>90</v>
      </c>
    </row>
    <row r="17" spans="1:5" ht="31.5" customHeight="1">
      <c r="A17" s="7" t="s">
        <v>53</v>
      </c>
      <c r="B17" s="10" t="s">
        <v>134</v>
      </c>
      <c r="C17" s="10">
        <v>240</v>
      </c>
      <c r="D17" s="48">
        <v>95</v>
      </c>
      <c r="E17" s="40">
        <v>90</v>
      </c>
    </row>
    <row r="18" spans="1:5" ht="33" customHeight="1">
      <c r="A18" s="49" t="s">
        <v>65</v>
      </c>
      <c r="B18" s="15" t="s">
        <v>66</v>
      </c>
      <c r="C18" s="15"/>
      <c r="D18" s="43">
        <f>D19</f>
        <v>383.5</v>
      </c>
      <c r="E18" s="43">
        <f>E19</f>
        <v>368.5</v>
      </c>
    </row>
    <row r="19" spans="1:5" ht="22.5" customHeight="1">
      <c r="A19" s="8" t="s">
        <v>16</v>
      </c>
      <c r="B19" s="10" t="s">
        <v>153</v>
      </c>
      <c r="C19" s="10"/>
      <c r="D19" s="48">
        <f>D20+D22</f>
        <v>383.5</v>
      </c>
      <c r="E19" s="48">
        <f>E20+E22</f>
        <v>368.5</v>
      </c>
    </row>
    <row r="20" spans="1:5" ht="25.5">
      <c r="A20" s="7" t="s">
        <v>52</v>
      </c>
      <c r="B20" s="10" t="s">
        <v>153</v>
      </c>
      <c r="C20" s="10">
        <v>200</v>
      </c>
      <c r="D20" s="48">
        <f>D21</f>
        <v>380</v>
      </c>
      <c r="E20" s="48">
        <f>E21</f>
        <v>365</v>
      </c>
    </row>
    <row r="21" spans="1:5" ht="34.5" customHeight="1">
      <c r="A21" s="7" t="s">
        <v>53</v>
      </c>
      <c r="B21" s="10" t="s">
        <v>153</v>
      </c>
      <c r="C21" s="10">
        <v>240</v>
      </c>
      <c r="D21" s="48">
        <v>380</v>
      </c>
      <c r="E21" s="40">
        <v>365</v>
      </c>
    </row>
    <row r="22" spans="1:5" ht="20.25" customHeight="1">
      <c r="A22" s="7" t="s">
        <v>19</v>
      </c>
      <c r="B22" s="20" t="s">
        <v>153</v>
      </c>
      <c r="C22" s="20">
        <v>800</v>
      </c>
      <c r="D22" s="48">
        <f>D23</f>
        <v>3.5</v>
      </c>
      <c r="E22" s="48">
        <f>E23</f>
        <v>3.5</v>
      </c>
    </row>
    <row r="23" spans="1:5" ht="24" customHeight="1">
      <c r="A23" s="7" t="s">
        <v>17</v>
      </c>
      <c r="B23" s="20" t="s">
        <v>153</v>
      </c>
      <c r="C23" s="20">
        <v>850</v>
      </c>
      <c r="D23" s="48">
        <v>3.5</v>
      </c>
      <c r="E23" s="40">
        <v>3.5</v>
      </c>
    </row>
    <row r="24" spans="1:5" ht="64.5" customHeight="1">
      <c r="A24" s="44" t="s">
        <v>68</v>
      </c>
      <c r="B24" s="15" t="s">
        <v>69</v>
      </c>
      <c r="C24" s="50"/>
      <c r="D24" s="43">
        <f>D25+D31</f>
        <v>32305.199999999997</v>
      </c>
      <c r="E24" s="43">
        <f>E25+E31</f>
        <v>13530.4</v>
      </c>
    </row>
    <row r="25" spans="1:5" ht="60">
      <c r="A25" s="46" t="s">
        <v>32</v>
      </c>
      <c r="B25" s="15" t="s">
        <v>135</v>
      </c>
      <c r="C25" s="51"/>
      <c r="D25" s="43">
        <f>D26</f>
        <v>12691</v>
      </c>
      <c r="E25" s="43">
        <f>E26</f>
        <v>13530.4</v>
      </c>
    </row>
    <row r="26" spans="1:5" ht="30.75" customHeight="1">
      <c r="A26" s="7" t="s">
        <v>52</v>
      </c>
      <c r="B26" s="10" t="s">
        <v>135</v>
      </c>
      <c r="C26" s="10">
        <v>200</v>
      </c>
      <c r="D26" s="48">
        <f t="shared" ref="D26:E26" si="1">D27</f>
        <v>12691</v>
      </c>
      <c r="E26" s="48">
        <f t="shared" si="1"/>
        <v>13530.4</v>
      </c>
    </row>
    <row r="27" spans="1:5" ht="29.25" customHeight="1">
      <c r="A27" s="7" t="s">
        <v>53</v>
      </c>
      <c r="B27" s="10" t="s">
        <v>135</v>
      </c>
      <c r="C27" s="10">
        <v>240</v>
      </c>
      <c r="D27" s="48">
        <f>11823+868</f>
        <v>12691</v>
      </c>
      <c r="E27" s="40">
        <f>12291+1239.4</f>
        <v>13530.4</v>
      </c>
    </row>
    <row r="28" spans="1:5" ht="67.5" hidden="1" customHeight="1">
      <c r="A28" s="28" t="s">
        <v>215</v>
      </c>
      <c r="B28" s="19" t="s">
        <v>216</v>
      </c>
      <c r="C28" s="10"/>
      <c r="D28" s="48">
        <f>D29</f>
        <v>0</v>
      </c>
      <c r="E28" s="48">
        <f>E29</f>
        <v>0</v>
      </c>
    </row>
    <row r="29" spans="1:5" ht="29.25" hidden="1" customHeight="1">
      <c r="A29" s="8" t="s">
        <v>74</v>
      </c>
      <c r="B29" s="52" t="s">
        <v>216</v>
      </c>
      <c r="C29" s="24">
        <v>600</v>
      </c>
      <c r="D29" s="48">
        <f>D30</f>
        <v>0</v>
      </c>
      <c r="E29" s="48">
        <f>E30</f>
        <v>0</v>
      </c>
    </row>
    <row r="30" spans="1:5" ht="29.25" hidden="1" customHeight="1">
      <c r="A30" s="17" t="s">
        <v>24</v>
      </c>
      <c r="B30" s="52" t="s">
        <v>216</v>
      </c>
      <c r="C30" s="24">
        <v>610</v>
      </c>
      <c r="D30" s="48"/>
      <c r="E30" s="40"/>
    </row>
    <row r="31" spans="1:5" s="4" customFormat="1" ht="44.25" customHeight="1">
      <c r="A31" s="114" t="s">
        <v>242</v>
      </c>
      <c r="B31" s="101" t="s">
        <v>243</v>
      </c>
      <c r="C31" s="95"/>
      <c r="D31" s="115">
        <f>D32</f>
        <v>19614.199999999997</v>
      </c>
      <c r="E31" s="115">
        <f>E32</f>
        <v>0</v>
      </c>
    </row>
    <row r="32" spans="1:5" ht="17.25" customHeight="1">
      <c r="A32" s="8" t="s">
        <v>8</v>
      </c>
      <c r="B32" s="10" t="s">
        <v>243</v>
      </c>
      <c r="C32" s="10">
        <v>500</v>
      </c>
      <c r="D32" s="48">
        <f>D33</f>
        <v>19614.199999999997</v>
      </c>
      <c r="E32" s="48">
        <f>E33</f>
        <v>0</v>
      </c>
    </row>
    <row r="33" spans="1:5" ht="16.5" customHeight="1">
      <c r="A33" s="8" t="s">
        <v>11</v>
      </c>
      <c r="B33" s="10" t="s">
        <v>243</v>
      </c>
      <c r="C33" s="10">
        <v>540</v>
      </c>
      <c r="D33" s="48">
        <f>19418.1+196.1</f>
        <v>19614.199999999997</v>
      </c>
      <c r="E33" s="94"/>
    </row>
    <row r="34" spans="1:5" ht="22.5" customHeight="1">
      <c r="A34" s="116" t="s">
        <v>244</v>
      </c>
      <c r="B34" s="15" t="s">
        <v>111</v>
      </c>
      <c r="C34" s="45"/>
      <c r="D34" s="43">
        <f>D35+D42</f>
        <v>4794</v>
      </c>
      <c r="E34" s="43">
        <f>E35+E42</f>
        <v>4588.6000000000004</v>
      </c>
    </row>
    <row r="35" spans="1:5" ht="15">
      <c r="A35" s="46" t="s">
        <v>1</v>
      </c>
      <c r="B35" s="15" t="s">
        <v>136</v>
      </c>
      <c r="C35" s="9"/>
      <c r="D35" s="43">
        <f>D36</f>
        <v>4639</v>
      </c>
      <c r="E35" s="43">
        <f>E36</f>
        <v>4440</v>
      </c>
    </row>
    <row r="36" spans="1:5" ht="38.25">
      <c r="A36" s="7" t="s">
        <v>50</v>
      </c>
      <c r="B36" s="10" t="s">
        <v>136</v>
      </c>
      <c r="C36" s="10">
        <v>100</v>
      </c>
      <c r="D36" s="48">
        <f>D37</f>
        <v>4639</v>
      </c>
      <c r="E36" s="48">
        <f>E37</f>
        <v>4440</v>
      </c>
    </row>
    <row r="37" spans="1:5" ht="30.75" customHeight="1">
      <c r="A37" s="7" t="s">
        <v>51</v>
      </c>
      <c r="B37" s="10" t="s">
        <v>136</v>
      </c>
      <c r="C37" s="10">
        <v>120</v>
      </c>
      <c r="D37" s="23">
        <v>4639</v>
      </c>
      <c r="E37" s="40">
        <v>4440</v>
      </c>
    </row>
    <row r="38" spans="1:5" ht="2.25" hidden="1" customHeight="1">
      <c r="A38" s="7" t="s">
        <v>52</v>
      </c>
      <c r="B38" s="10" t="s">
        <v>136</v>
      </c>
      <c r="C38" s="10">
        <v>200</v>
      </c>
      <c r="D38" s="48">
        <f>D39</f>
        <v>0</v>
      </c>
      <c r="E38" s="40"/>
    </row>
    <row r="39" spans="1:5" ht="25.5" hidden="1">
      <c r="A39" s="7" t="s">
        <v>53</v>
      </c>
      <c r="B39" s="10" t="s">
        <v>136</v>
      </c>
      <c r="C39" s="10">
        <v>240</v>
      </c>
      <c r="D39" s="48"/>
      <c r="E39" s="40"/>
    </row>
    <row r="40" spans="1:5" hidden="1">
      <c r="A40" s="7" t="s">
        <v>19</v>
      </c>
      <c r="B40" s="10" t="s">
        <v>136</v>
      </c>
      <c r="C40" s="10">
        <v>800</v>
      </c>
      <c r="D40" s="48">
        <f>D41</f>
        <v>0</v>
      </c>
      <c r="E40" s="40"/>
    </row>
    <row r="41" spans="1:5" hidden="1">
      <c r="A41" s="7" t="s">
        <v>17</v>
      </c>
      <c r="B41" s="10" t="s">
        <v>112</v>
      </c>
      <c r="C41" s="10">
        <v>850</v>
      </c>
      <c r="D41" s="48"/>
      <c r="E41" s="40"/>
    </row>
    <row r="42" spans="1:5">
      <c r="A42" s="8" t="s">
        <v>16</v>
      </c>
      <c r="B42" s="10" t="s">
        <v>176</v>
      </c>
      <c r="C42" s="10"/>
      <c r="D42" s="48">
        <f>D43</f>
        <v>155</v>
      </c>
      <c r="E42" s="48">
        <f>E43</f>
        <v>148.6</v>
      </c>
    </row>
    <row r="43" spans="1:5" ht="25.5">
      <c r="A43" s="7" t="s">
        <v>52</v>
      </c>
      <c r="B43" s="10" t="s">
        <v>176</v>
      </c>
      <c r="C43" s="10">
        <v>200</v>
      </c>
      <c r="D43" s="48">
        <f>D44</f>
        <v>155</v>
      </c>
      <c r="E43" s="48">
        <f>E44</f>
        <v>148.6</v>
      </c>
    </row>
    <row r="44" spans="1:5" ht="25.5">
      <c r="A44" s="7" t="s">
        <v>53</v>
      </c>
      <c r="B44" s="10" t="s">
        <v>176</v>
      </c>
      <c r="C44" s="10">
        <v>240</v>
      </c>
      <c r="D44" s="48">
        <v>155</v>
      </c>
      <c r="E44" s="40">
        <v>148.6</v>
      </c>
    </row>
    <row r="45" spans="1:5" ht="57" hidden="1" customHeight="1">
      <c r="A45" s="53" t="s">
        <v>221</v>
      </c>
      <c r="B45" s="15" t="s">
        <v>204</v>
      </c>
      <c r="C45" s="54"/>
      <c r="D45" s="55">
        <f t="shared" ref="D45:E48" si="2">D46</f>
        <v>0</v>
      </c>
      <c r="E45" s="55">
        <f t="shared" si="2"/>
        <v>0</v>
      </c>
    </row>
    <row r="46" spans="1:5" ht="45" hidden="1">
      <c r="A46" s="46" t="s">
        <v>222</v>
      </c>
      <c r="B46" s="15" t="s">
        <v>205</v>
      </c>
      <c r="C46" s="19"/>
      <c r="D46" s="55">
        <f t="shared" si="2"/>
        <v>0</v>
      </c>
      <c r="E46" s="55">
        <f t="shared" si="2"/>
        <v>0</v>
      </c>
    </row>
    <row r="47" spans="1:5" ht="30" hidden="1">
      <c r="A47" s="46" t="s">
        <v>209</v>
      </c>
      <c r="B47" s="15" t="s">
        <v>206</v>
      </c>
      <c r="C47" s="19"/>
      <c r="D47" s="56">
        <f t="shared" si="2"/>
        <v>0</v>
      </c>
      <c r="E47" s="56">
        <f t="shared" si="2"/>
        <v>0</v>
      </c>
    </row>
    <row r="48" spans="1:5" ht="14.25" hidden="1">
      <c r="A48" s="57" t="s">
        <v>39</v>
      </c>
      <c r="B48" s="10" t="s">
        <v>206</v>
      </c>
      <c r="C48" s="24">
        <v>300</v>
      </c>
      <c r="D48" s="25">
        <f t="shared" si="2"/>
        <v>0</v>
      </c>
      <c r="E48" s="25">
        <f t="shared" si="2"/>
        <v>0</v>
      </c>
    </row>
    <row r="49" spans="1:6" hidden="1">
      <c r="A49" s="8" t="s">
        <v>21</v>
      </c>
      <c r="B49" s="10" t="s">
        <v>206</v>
      </c>
      <c r="C49" s="24">
        <v>320</v>
      </c>
      <c r="D49" s="25"/>
      <c r="E49" s="40"/>
    </row>
    <row r="50" spans="1:6" ht="43.5" customHeight="1">
      <c r="A50" s="106" t="s">
        <v>221</v>
      </c>
      <c r="B50" s="15" t="s">
        <v>204</v>
      </c>
      <c r="C50" s="19"/>
      <c r="D50" s="55">
        <f t="shared" ref="D50:E53" si="3">D51</f>
        <v>3908.5</v>
      </c>
      <c r="E50" s="55">
        <f t="shared" si="3"/>
        <v>4722.8</v>
      </c>
    </row>
    <row r="51" spans="1:6" ht="25.5">
      <c r="A51" s="107" t="s">
        <v>239</v>
      </c>
      <c r="B51" s="15" t="s">
        <v>205</v>
      </c>
      <c r="C51" s="19"/>
      <c r="D51" s="55">
        <f t="shared" si="3"/>
        <v>3908.5</v>
      </c>
      <c r="E51" s="55">
        <f t="shared" si="3"/>
        <v>4722.8</v>
      </c>
    </row>
    <row r="52" spans="1:6">
      <c r="A52" s="107" t="s">
        <v>209</v>
      </c>
      <c r="B52" s="15" t="s">
        <v>206</v>
      </c>
      <c r="C52" s="19"/>
      <c r="D52" s="56">
        <f t="shared" si="3"/>
        <v>3908.5</v>
      </c>
      <c r="E52" s="56">
        <f t="shared" si="3"/>
        <v>4722.8</v>
      </c>
    </row>
    <row r="53" spans="1:6">
      <c r="A53" s="8" t="s">
        <v>39</v>
      </c>
      <c r="B53" s="10" t="s">
        <v>206</v>
      </c>
      <c r="C53" s="24">
        <v>300</v>
      </c>
      <c r="D53" s="25">
        <f t="shared" si="3"/>
        <v>3908.5</v>
      </c>
      <c r="E53" s="25">
        <f t="shared" si="3"/>
        <v>4722.8</v>
      </c>
    </row>
    <row r="54" spans="1:6">
      <c r="A54" s="8" t="s">
        <v>21</v>
      </c>
      <c r="B54" s="10" t="s">
        <v>206</v>
      </c>
      <c r="C54" s="24">
        <v>320</v>
      </c>
      <c r="D54" s="25">
        <v>3908.5</v>
      </c>
      <c r="E54" s="94">
        <v>4722.8</v>
      </c>
    </row>
    <row r="55" spans="1:6" ht="49.5" customHeight="1">
      <c r="A55" s="41" t="s">
        <v>223</v>
      </c>
      <c r="B55" s="15" t="s">
        <v>54</v>
      </c>
      <c r="C55" s="42"/>
      <c r="D55" s="43">
        <f>D56+D61</f>
        <v>12828.400000000001</v>
      </c>
      <c r="E55" s="43">
        <f>E56+E61</f>
        <v>12332.6</v>
      </c>
    </row>
    <row r="56" spans="1:6" ht="23.25" customHeight="1">
      <c r="A56" s="46" t="s">
        <v>1</v>
      </c>
      <c r="B56" s="15" t="s">
        <v>137</v>
      </c>
      <c r="C56" s="9"/>
      <c r="D56" s="43">
        <f>D57+D59</f>
        <v>12410.2</v>
      </c>
      <c r="E56" s="43">
        <f>E57+E59</f>
        <v>11900</v>
      </c>
    </row>
    <row r="57" spans="1:6" ht="42" customHeight="1">
      <c r="A57" s="7" t="s">
        <v>50</v>
      </c>
      <c r="B57" s="10" t="s">
        <v>137</v>
      </c>
      <c r="C57" s="10">
        <v>100</v>
      </c>
      <c r="D57" s="48">
        <f>D58</f>
        <v>12410.2</v>
      </c>
      <c r="E57" s="48">
        <f>E58</f>
        <v>11900</v>
      </c>
    </row>
    <row r="58" spans="1:6" ht="17.25" customHeight="1">
      <c r="A58" s="7" t="s">
        <v>51</v>
      </c>
      <c r="B58" s="10" t="s">
        <v>137</v>
      </c>
      <c r="C58" s="10">
        <v>120</v>
      </c>
      <c r="D58" s="48">
        <v>12410.2</v>
      </c>
      <c r="E58" s="58">
        <v>11900</v>
      </c>
    </row>
    <row r="59" spans="1:6" ht="15.75" hidden="1" customHeight="1">
      <c r="A59" s="7" t="s">
        <v>19</v>
      </c>
      <c r="B59" s="10" t="s">
        <v>137</v>
      </c>
      <c r="C59" s="10">
        <v>800</v>
      </c>
      <c r="D59" s="48">
        <f>D60</f>
        <v>0</v>
      </c>
      <c r="E59" s="40"/>
    </row>
    <row r="60" spans="1:6" ht="15.75" hidden="1" customHeight="1">
      <c r="A60" s="7" t="s">
        <v>17</v>
      </c>
      <c r="B60" s="10" t="s">
        <v>137</v>
      </c>
      <c r="C60" s="10">
        <v>850</v>
      </c>
      <c r="D60" s="48"/>
      <c r="E60" s="40"/>
    </row>
    <row r="61" spans="1:6" ht="18.75" customHeight="1">
      <c r="A61" s="46" t="s">
        <v>148</v>
      </c>
      <c r="B61" s="15" t="s">
        <v>105</v>
      </c>
      <c r="C61" s="9"/>
      <c r="D61" s="59">
        <f>D62</f>
        <v>418.2</v>
      </c>
      <c r="E61" s="59">
        <f>E62</f>
        <v>432.6</v>
      </c>
    </row>
    <row r="62" spans="1:6" s="3" customFormat="1" ht="42" customHeight="1">
      <c r="A62" s="7" t="s">
        <v>50</v>
      </c>
      <c r="B62" s="10" t="s">
        <v>105</v>
      </c>
      <c r="C62" s="10">
        <v>100</v>
      </c>
      <c r="D62" s="27">
        <f>D63</f>
        <v>418.2</v>
      </c>
      <c r="E62" s="27">
        <f>E63</f>
        <v>432.6</v>
      </c>
    </row>
    <row r="63" spans="1:6" ht="32.25" customHeight="1">
      <c r="A63" s="8" t="s">
        <v>59</v>
      </c>
      <c r="B63" s="10" t="s">
        <v>105</v>
      </c>
      <c r="C63" s="10">
        <v>110</v>
      </c>
      <c r="D63" s="27">
        <v>418.2</v>
      </c>
      <c r="E63" s="40">
        <v>432.6</v>
      </c>
    </row>
    <row r="64" spans="1:6" ht="55.5" customHeight="1">
      <c r="A64" s="41" t="s">
        <v>227</v>
      </c>
      <c r="B64" s="15" t="s">
        <v>71</v>
      </c>
      <c r="C64" s="42"/>
      <c r="D64" s="43">
        <f>D65+D87+D108+D121</f>
        <v>543570</v>
      </c>
      <c r="E64" s="43">
        <f>E65+E87+E108+E121</f>
        <v>518603.99999999994</v>
      </c>
      <c r="F64" s="21"/>
    </row>
    <row r="65" spans="1:5" ht="30" customHeight="1">
      <c r="A65" s="44" t="s">
        <v>70</v>
      </c>
      <c r="B65" s="15" t="s">
        <v>72</v>
      </c>
      <c r="C65" s="45"/>
      <c r="D65" s="43">
        <f>D66+D69+D72+D83</f>
        <v>191653.4</v>
      </c>
      <c r="E65" s="43">
        <f>E66+E69+E72</f>
        <v>165085.5</v>
      </c>
    </row>
    <row r="66" spans="1:5" ht="25.5" customHeight="1">
      <c r="A66" s="46" t="s">
        <v>2</v>
      </c>
      <c r="B66" s="15" t="s">
        <v>73</v>
      </c>
      <c r="C66" s="9"/>
      <c r="D66" s="43">
        <f>D67</f>
        <v>55000</v>
      </c>
      <c r="E66" s="43">
        <f>E67</f>
        <v>52800</v>
      </c>
    </row>
    <row r="67" spans="1:5" ht="25.5">
      <c r="A67" s="8" t="s">
        <v>74</v>
      </c>
      <c r="B67" s="10" t="s">
        <v>73</v>
      </c>
      <c r="C67" s="10">
        <v>600</v>
      </c>
      <c r="D67" s="48">
        <f>D68</f>
        <v>55000</v>
      </c>
      <c r="E67" s="48">
        <f>E68</f>
        <v>52800</v>
      </c>
    </row>
    <row r="68" spans="1:5" ht="25.5" customHeight="1">
      <c r="A68" s="8" t="s">
        <v>24</v>
      </c>
      <c r="B68" s="10" t="s">
        <v>73</v>
      </c>
      <c r="C68" s="10">
        <v>610</v>
      </c>
      <c r="D68" s="23">
        <v>55000</v>
      </c>
      <c r="E68" s="58">
        <v>52800</v>
      </c>
    </row>
    <row r="69" spans="1:5" ht="129.75" customHeight="1">
      <c r="A69" s="18" t="s">
        <v>43</v>
      </c>
      <c r="B69" s="15" t="s">
        <v>106</v>
      </c>
      <c r="C69" s="9"/>
      <c r="D69" s="11">
        <f>D70</f>
        <v>107617.5</v>
      </c>
      <c r="E69" s="11">
        <f>E70</f>
        <v>111321.1</v>
      </c>
    </row>
    <row r="70" spans="1:5" ht="25.5">
      <c r="A70" s="8" t="s">
        <v>74</v>
      </c>
      <c r="B70" s="10" t="s">
        <v>106</v>
      </c>
      <c r="C70" s="10">
        <v>600</v>
      </c>
      <c r="D70" s="48">
        <f>D71</f>
        <v>107617.5</v>
      </c>
      <c r="E70" s="48">
        <f>E71</f>
        <v>111321.1</v>
      </c>
    </row>
    <row r="71" spans="1:5" ht="26.25" customHeight="1">
      <c r="A71" s="8" t="s">
        <v>24</v>
      </c>
      <c r="B71" s="10" t="s">
        <v>106</v>
      </c>
      <c r="C71" s="10">
        <v>610</v>
      </c>
      <c r="D71" s="48">
        <v>107617.5</v>
      </c>
      <c r="E71" s="40">
        <v>111321.1</v>
      </c>
    </row>
    <row r="72" spans="1:5" ht="71.25" customHeight="1">
      <c r="A72" s="46" t="s">
        <v>40</v>
      </c>
      <c r="B72" s="15" t="s">
        <v>109</v>
      </c>
      <c r="C72" s="60"/>
      <c r="D72" s="11">
        <f>D73+D75</f>
        <v>932.3</v>
      </c>
      <c r="E72" s="11">
        <f>E73+E75</f>
        <v>964.4</v>
      </c>
    </row>
    <row r="73" spans="1:5" ht="25.5">
      <c r="A73" s="7" t="s">
        <v>52</v>
      </c>
      <c r="B73" s="10" t="s">
        <v>109</v>
      </c>
      <c r="C73" s="61">
        <v>200</v>
      </c>
      <c r="D73" s="23">
        <f>D74</f>
        <v>0</v>
      </c>
      <c r="E73" s="23">
        <f>E74</f>
        <v>0</v>
      </c>
    </row>
    <row r="74" spans="1:5" ht="25.5">
      <c r="A74" s="7" t="s">
        <v>53</v>
      </c>
      <c r="B74" s="10" t="s">
        <v>109</v>
      </c>
      <c r="C74" s="61">
        <v>240</v>
      </c>
      <c r="D74" s="23"/>
      <c r="E74" s="40"/>
    </row>
    <row r="75" spans="1:5">
      <c r="A75" s="8" t="s">
        <v>39</v>
      </c>
      <c r="B75" s="10" t="s">
        <v>109</v>
      </c>
      <c r="C75" s="10">
        <v>300</v>
      </c>
      <c r="D75" s="23">
        <f>D76</f>
        <v>932.3</v>
      </c>
      <c r="E75" s="23">
        <f>E76</f>
        <v>964.4</v>
      </c>
    </row>
    <row r="76" spans="1:5">
      <c r="A76" s="8" t="s">
        <v>21</v>
      </c>
      <c r="B76" s="10" t="s">
        <v>109</v>
      </c>
      <c r="C76" s="61">
        <v>320</v>
      </c>
      <c r="D76" s="23">
        <v>932.3</v>
      </c>
      <c r="E76" s="40">
        <v>964.4</v>
      </c>
    </row>
    <row r="77" spans="1:5" ht="45" hidden="1">
      <c r="A77" s="46" t="s">
        <v>181</v>
      </c>
      <c r="B77" s="15" t="s">
        <v>183</v>
      </c>
      <c r="C77" s="24"/>
      <c r="D77" s="56">
        <f>D78</f>
        <v>0</v>
      </c>
      <c r="E77" s="40"/>
    </row>
    <row r="78" spans="1:5" ht="60" hidden="1">
      <c r="A78" s="46" t="s">
        <v>182</v>
      </c>
      <c r="B78" s="15" t="s">
        <v>184</v>
      </c>
      <c r="C78" s="24"/>
      <c r="D78" s="56">
        <f>D79+D81</f>
        <v>0</v>
      </c>
      <c r="E78" s="40"/>
    </row>
    <row r="79" spans="1:5" ht="14.25" hidden="1">
      <c r="A79" s="57" t="s">
        <v>171</v>
      </c>
      <c r="B79" s="10" t="s">
        <v>184</v>
      </c>
      <c r="C79" s="24">
        <v>400</v>
      </c>
      <c r="D79" s="58">
        <f>D80</f>
        <v>0</v>
      </c>
      <c r="E79" s="40"/>
    </row>
    <row r="80" spans="1:5" ht="27.75" hidden="1" customHeight="1">
      <c r="A80" s="57" t="s">
        <v>180</v>
      </c>
      <c r="B80" s="10" t="s">
        <v>184</v>
      </c>
      <c r="C80" s="24">
        <v>410</v>
      </c>
      <c r="D80" s="58"/>
      <c r="E80" s="40"/>
    </row>
    <row r="81" spans="1:5" ht="28.5" hidden="1">
      <c r="A81" s="57" t="s">
        <v>74</v>
      </c>
      <c r="B81" s="10" t="s">
        <v>184</v>
      </c>
      <c r="C81" s="24">
        <v>600</v>
      </c>
      <c r="D81" s="58">
        <f>D82</f>
        <v>0</v>
      </c>
      <c r="E81" s="40"/>
    </row>
    <row r="82" spans="1:5" ht="14.25" hidden="1">
      <c r="A82" s="57" t="s">
        <v>24</v>
      </c>
      <c r="B82" s="10" t="s">
        <v>184</v>
      </c>
      <c r="C82" s="24">
        <v>610</v>
      </c>
      <c r="D82" s="58">
        <v>0</v>
      </c>
      <c r="E82" s="40"/>
    </row>
    <row r="83" spans="1:5" s="4" customFormat="1" ht="25.5">
      <c r="A83" s="100" t="s">
        <v>181</v>
      </c>
      <c r="B83" s="101" t="s">
        <v>183</v>
      </c>
      <c r="C83" s="102"/>
      <c r="D83" s="103">
        <f t="shared" ref="D83:E85" si="4">D84</f>
        <v>28103.599999999999</v>
      </c>
      <c r="E83" s="103">
        <f t="shared" si="4"/>
        <v>0</v>
      </c>
    </row>
    <row r="84" spans="1:5" s="4" customFormat="1" ht="51">
      <c r="A84" s="100" t="s">
        <v>182</v>
      </c>
      <c r="B84" s="101" t="s">
        <v>184</v>
      </c>
      <c r="C84" s="102"/>
      <c r="D84" s="103">
        <f t="shared" si="4"/>
        <v>28103.599999999999</v>
      </c>
      <c r="E84" s="103">
        <f t="shared" si="4"/>
        <v>0</v>
      </c>
    </row>
    <row r="85" spans="1:5" s="4" customFormat="1">
      <c r="A85" s="104" t="s">
        <v>171</v>
      </c>
      <c r="B85" s="95" t="s">
        <v>184</v>
      </c>
      <c r="C85" s="102">
        <v>400</v>
      </c>
      <c r="D85" s="105">
        <f t="shared" si="4"/>
        <v>28103.599999999999</v>
      </c>
      <c r="E85" s="105">
        <f t="shared" si="4"/>
        <v>0</v>
      </c>
    </row>
    <row r="86" spans="1:5" s="4" customFormat="1" ht="25.5">
      <c r="A86" s="104" t="s">
        <v>180</v>
      </c>
      <c r="B86" s="95" t="s">
        <v>184</v>
      </c>
      <c r="C86" s="102">
        <v>410</v>
      </c>
      <c r="D86" s="105">
        <v>28103.599999999999</v>
      </c>
      <c r="E86" s="94"/>
    </row>
    <row r="87" spans="1:5" s="4" customFormat="1" ht="42.75" customHeight="1">
      <c r="A87" s="44" t="s">
        <v>75</v>
      </c>
      <c r="B87" s="15" t="s">
        <v>76</v>
      </c>
      <c r="C87" s="45"/>
      <c r="D87" s="11">
        <f>D88+D91+D94</f>
        <v>304691.60000000003</v>
      </c>
      <c r="E87" s="11">
        <f>E88+E91+E94</f>
        <v>307893.09999999998</v>
      </c>
    </row>
    <row r="88" spans="1:5" ht="30">
      <c r="A88" s="46" t="s">
        <v>77</v>
      </c>
      <c r="B88" s="15" t="s">
        <v>78</v>
      </c>
      <c r="C88" s="9"/>
      <c r="D88" s="11">
        <f>D89</f>
        <v>97770</v>
      </c>
      <c r="E88" s="11">
        <f>E89</f>
        <v>93850</v>
      </c>
    </row>
    <row r="89" spans="1:5" ht="25.5">
      <c r="A89" s="8" t="s">
        <v>74</v>
      </c>
      <c r="B89" s="10" t="s">
        <v>78</v>
      </c>
      <c r="C89" s="10">
        <v>600</v>
      </c>
      <c r="D89" s="48">
        <f>D90</f>
        <v>97770</v>
      </c>
      <c r="E89" s="48">
        <f>E90</f>
        <v>93850</v>
      </c>
    </row>
    <row r="90" spans="1:5">
      <c r="A90" s="8" t="s">
        <v>24</v>
      </c>
      <c r="B90" s="10" t="s">
        <v>78</v>
      </c>
      <c r="C90" s="10">
        <v>610</v>
      </c>
      <c r="D90" s="23">
        <v>97770</v>
      </c>
      <c r="E90" s="40">
        <v>93850</v>
      </c>
    </row>
    <row r="91" spans="1:5" ht="120">
      <c r="A91" s="18" t="s">
        <v>43</v>
      </c>
      <c r="B91" s="15" t="s">
        <v>107</v>
      </c>
      <c r="C91" s="15"/>
      <c r="D91" s="11">
        <f>D92</f>
        <v>201966.4</v>
      </c>
      <c r="E91" s="11">
        <f>E92</f>
        <v>208917.3</v>
      </c>
    </row>
    <row r="92" spans="1:5" ht="25.5">
      <c r="A92" s="8" t="s">
        <v>74</v>
      </c>
      <c r="B92" s="10" t="s">
        <v>107</v>
      </c>
      <c r="C92" s="10">
        <v>600</v>
      </c>
      <c r="D92" s="23">
        <f>D93</f>
        <v>201966.4</v>
      </c>
      <c r="E92" s="23">
        <f>E93</f>
        <v>208917.3</v>
      </c>
    </row>
    <row r="93" spans="1:5">
      <c r="A93" s="8" t="s">
        <v>24</v>
      </c>
      <c r="B93" s="10" t="s">
        <v>107</v>
      </c>
      <c r="C93" s="10">
        <v>610</v>
      </c>
      <c r="D93" s="23">
        <v>201966.4</v>
      </c>
      <c r="E93" s="40">
        <v>208917.3</v>
      </c>
    </row>
    <row r="94" spans="1:5" ht="45">
      <c r="A94" s="46" t="s">
        <v>38</v>
      </c>
      <c r="B94" s="15" t="s">
        <v>108</v>
      </c>
      <c r="C94" s="9"/>
      <c r="D94" s="11">
        <f>D95</f>
        <v>4955.2</v>
      </c>
      <c r="E94" s="11">
        <f>E95</f>
        <v>5125.8</v>
      </c>
    </row>
    <row r="95" spans="1:5" ht="25.5">
      <c r="A95" s="8" t="s">
        <v>74</v>
      </c>
      <c r="B95" s="10" t="s">
        <v>108</v>
      </c>
      <c r="C95" s="10">
        <v>600</v>
      </c>
      <c r="D95" s="23">
        <f>D96</f>
        <v>4955.2</v>
      </c>
      <c r="E95" s="23">
        <f>E96</f>
        <v>5125.8</v>
      </c>
    </row>
    <row r="96" spans="1:5" ht="25.5" customHeight="1">
      <c r="A96" s="8" t="s">
        <v>24</v>
      </c>
      <c r="B96" s="10" t="s">
        <v>108</v>
      </c>
      <c r="C96" s="10">
        <v>610</v>
      </c>
      <c r="D96" s="23">
        <v>4955.2</v>
      </c>
      <c r="E96" s="40">
        <v>5125.8</v>
      </c>
    </row>
    <row r="97" spans="1:5" ht="25.5" hidden="1" customHeight="1">
      <c r="A97" s="46" t="s">
        <v>185</v>
      </c>
      <c r="B97" s="15" t="s">
        <v>191</v>
      </c>
      <c r="C97" s="24"/>
      <c r="D97" s="62">
        <f>D98+D101</f>
        <v>0</v>
      </c>
      <c r="E97" s="40"/>
    </row>
    <row r="98" spans="1:5" ht="44.25" hidden="1" customHeight="1">
      <c r="A98" s="88" t="s">
        <v>186</v>
      </c>
      <c r="B98" s="15" t="s">
        <v>192</v>
      </c>
      <c r="C98" s="24"/>
      <c r="D98" s="62">
        <f>D99</f>
        <v>0</v>
      </c>
      <c r="E98" s="40"/>
    </row>
    <row r="99" spans="1:5" ht="25.5" hidden="1" customHeight="1">
      <c r="A99" s="57" t="s">
        <v>74</v>
      </c>
      <c r="B99" s="10" t="s">
        <v>192</v>
      </c>
      <c r="C99" s="24">
        <v>600</v>
      </c>
      <c r="D99" s="63">
        <f>D100</f>
        <v>0</v>
      </c>
      <c r="E99" s="40"/>
    </row>
    <row r="100" spans="1:5" ht="25.5" hidden="1" customHeight="1">
      <c r="A100" s="8" t="s">
        <v>187</v>
      </c>
      <c r="B100" s="10" t="s">
        <v>192</v>
      </c>
      <c r="C100" s="24">
        <v>610</v>
      </c>
      <c r="D100" s="63"/>
      <c r="E100" s="40"/>
    </row>
    <row r="101" spans="1:5" ht="25.5" hidden="1" customHeight="1">
      <c r="A101" s="46" t="s">
        <v>188</v>
      </c>
      <c r="B101" s="15" t="s">
        <v>193</v>
      </c>
      <c r="C101" s="24"/>
      <c r="D101" s="62">
        <f>D102</f>
        <v>0</v>
      </c>
      <c r="E101" s="40"/>
    </row>
    <row r="102" spans="1:5" ht="25.5" hidden="1" customHeight="1">
      <c r="A102" s="57" t="s">
        <v>74</v>
      </c>
      <c r="B102" s="10" t="s">
        <v>193</v>
      </c>
      <c r="C102" s="24">
        <v>600</v>
      </c>
      <c r="D102" s="63">
        <f>D103</f>
        <v>0</v>
      </c>
      <c r="E102" s="40"/>
    </row>
    <row r="103" spans="1:5" ht="25.5" hidden="1" customHeight="1">
      <c r="A103" s="8" t="s">
        <v>187</v>
      </c>
      <c r="B103" s="10" t="s">
        <v>193</v>
      </c>
      <c r="C103" s="24">
        <v>610</v>
      </c>
      <c r="D103" s="63"/>
      <c r="E103" s="40"/>
    </row>
    <row r="104" spans="1:5" ht="25.5" hidden="1" customHeight="1">
      <c r="A104" s="46" t="s">
        <v>189</v>
      </c>
      <c r="B104" s="15" t="s">
        <v>194</v>
      </c>
      <c r="C104" s="64"/>
      <c r="D104" s="62">
        <f>D105</f>
        <v>0</v>
      </c>
      <c r="E104" s="40"/>
    </row>
    <row r="105" spans="1:5" ht="49.5" hidden="1" customHeight="1">
      <c r="A105" s="46" t="s">
        <v>190</v>
      </c>
      <c r="B105" s="15" t="s">
        <v>195</v>
      </c>
      <c r="C105" s="24"/>
      <c r="D105" s="62">
        <f>D106</f>
        <v>0</v>
      </c>
      <c r="E105" s="40"/>
    </row>
    <row r="106" spans="1:5" ht="25.5" hidden="1" customHeight="1">
      <c r="A106" s="57" t="s">
        <v>74</v>
      </c>
      <c r="B106" s="10" t="s">
        <v>195</v>
      </c>
      <c r="C106" s="24">
        <v>600</v>
      </c>
      <c r="D106" s="63">
        <f>D107</f>
        <v>0</v>
      </c>
      <c r="E106" s="40"/>
    </row>
    <row r="107" spans="1:5" ht="25.5" hidden="1" customHeight="1">
      <c r="A107" s="8" t="s">
        <v>187</v>
      </c>
      <c r="B107" s="10" t="s">
        <v>195</v>
      </c>
      <c r="C107" s="24">
        <v>610</v>
      </c>
      <c r="D107" s="63"/>
      <c r="E107" s="40"/>
    </row>
    <row r="108" spans="1:5" ht="45" customHeight="1">
      <c r="A108" s="65" t="s">
        <v>128</v>
      </c>
      <c r="B108" s="15" t="s">
        <v>79</v>
      </c>
      <c r="C108" s="45"/>
      <c r="D108" s="43">
        <f>D109+D112+D115+D118</f>
        <v>35519</v>
      </c>
      <c r="E108" s="43">
        <f>E109+E112+E115+E118</f>
        <v>34392.6</v>
      </c>
    </row>
    <row r="109" spans="1:5" ht="27" customHeight="1">
      <c r="A109" s="46" t="s">
        <v>3</v>
      </c>
      <c r="B109" s="15" t="s">
        <v>80</v>
      </c>
      <c r="C109" s="9"/>
      <c r="D109" s="43">
        <f>D110</f>
        <v>30271</v>
      </c>
      <c r="E109" s="43">
        <f>E110</f>
        <v>28970</v>
      </c>
    </row>
    <row r="110" spans="1:5" ht="29.25" customHeight="1">
      <c r="A110" s="8" t="s">
        <v>74</v>
      </c>
      <c r="B110" s="10" t="s">
        <v>80</v>
      </c>
      <c r="C110" s="10">
        <v>600</v>
      </c>
      <c r="D110" s="48">
        <f>D111</f>
        <v>30271</v>
      </c>
      <c r="E110" s="48">
        <f>E111</f>
        <v>28970</v>
      </c>
    </row>
    <row r="111" spans="1:5" s="1" customFormat="1" ht="15.75">
      <c r="A111" s="8" t="s">
        <v>24</v>
      </c>
      <c r="B111" s="10" t="s">
        <v>80</v>
      </c>
      <c r="C111" s="10">
        <v>610</v>
      </c>
      <c r="D111" s="23">
        <f>30300-29</f>
        <v>30271</v>
      </c>
      <c r="E111" s="58">
        <f>29000-30</f>
        <v>28970</v>
      </c>
    </row>
    <row r="112" spans="1:5" s="1" customFormat="1" ht="84" customHeight="1">
      <c r="A112" s="46" t="s">
        <v>37</v>
      </c>
      <c r="B112" s="15" t="s">
        <v>207</v>
      </c>
      <c r="C112" s="15"/>
      <c r="D112" s="43">
        <f>D113</f>
        <v>2933.8</v>
      </c>
      <c r="E112" s="43">
        <f>E113</f>
        <v>3034.8</v>
      </c>
    </row>
    <row r="113" spans="1:5" s="1" customFormat="1" ht="36.75" customHeight="1">
      <c r="A113" s="8" t="s">
        <v>74</v>
      </c>
      <c r="B113" s="10" t="s">
        <v>207</v>
      </c>
      <c r="C113" s="10">
        <v>600</v>
      </c>
      <c r="D113" s="48">
        <f>D114</f>
        <v>2933.8</v>
      </c>
      <c r="E113" s="48">
        <f>E114</f>
        <v>3034.8</v>
      </c>
    </row>
    <row r="114" spans="1:5" s="1" customFormat="1" ht="23.25" customHeight="1">
      <c r="A114" s="8" t="s">
        <v>24</v>
      </c>
      <c r="B114" s="10" t="s">
        <v>207</v>
      </c>
      <c r="C114" s="10">
        <v>610</v>
      </c>
      <c r="D114" s="48">
        <f>2904.8+29</f>
        <v>2933.8</v>
      </c>
      <c r="E114" s="40">
        <f>3004.8+30</f>
        <v>3034.8</v>
      </c>
    </row>
    <row r="115" spans="1:5" s="1" customFormat="1" ht="76.5" customHeight="1">
      <c r="A115" s="46" t="s">
        <v>178</v>
      </c>
      <c r="B115" s="15" t="s">
        <v>177</v>
      </c>
      <c r="C115" s="9"/>
      <c r="D115" s="43">
        <f>D116</f>
        <v>2114.1999999999998</v>
      </c>
      <c r="E115" s="43">
        <f>E116</f>
        <v>2187.8000000000002</v>
      </c>
    </row>
    <row r="116" spans="1:5" s="1" customFormat="1" ht="27.75" customHeight="1">
      <c r="A116" s="8" t="s">
        <v>74</v>
      </c>
      <c r="B116" s="10" t="s">
        <v>177</v>
      </c>
      <c r="C116" s="10">
        <v>600</v>
      </c>
      <c r="D116" s="48">
        <f>D117</f>
        <v>2114.1999999999998</v>
      </c>
      <c r="E116" s="48">
        <f>E117</f>
        <v>2187.8000000000002</v>
      </c>
    </row>
    <row r="117" spans="1:5" s="1" customFormat="1" ht="15.75">
      <c r="A117" s="8" t="s">
        <v>24</v>
      </c>
      <c r="B117" s="10" t="s">
        <v>177</v>
      </c>
      <c r="C117" s="10">
        <v>610</v>
      </c>
      <c r="D117" s="23">
        <v>2114.1999999999998</v>
      </c>
      <c r="E117" s="40">
        <v>2187.8000000000002</v>
      </c>
    </row>
    <row r="118" spans="1:5" s="1" customFormat="1" ht="30">
      <c r="A118" s="46" t="s">
        <v>196</v>
      </c>
      <c r="B118" s="15" t="s">
        <v>197</v>
      </c>
      <c r="C118" s="9"/>
      <c r="D118" s="43">
        <f>D119</f>
        <v>200</v>
      </c>
      <c r="E118" s="43">
        <f>E119</f>
        <v>200</v>
      </c>
    </row>
    <row r="119" spans="1:5" s="1" customFormat="1" ht="26.25">
      <c r="A119" s="8" t="s">
        <v>74</v>
      </c>
      <c r="B119" s="10" t="s">
        <v>197</v>
      </c>
      <c r="C119" s="10">
        <v>600</v>
      </c>
      <c r="D119" s="48">
        <f>D120</f>
        <v>200</v>
      </c>
      <c r="E119" s="48">
        <f>E120</f>
        <v>200</v>
      </c>
    </row>
    <row r="120" spans="1:5" s="1" customFormat="1" ht="15.75">
      <c r="A120" s="8" t="s">
        <v>24</v>
      </c>
      <c r="B120" s="10" t="s">
        <v>197</v>
      </c>
      <c r="C120" s="10">
        <v>610</v>
      </c>
      <c r="D120" s="23">
        <v>200</v>
      </c>
      <c r="E120" s="58">
        <v>200</v>
      </c>
    </row>
    <row r="121" spans="1:5" ht="53.25" customHeight="1">
      <c r="A121" s="65" t="s">
        <v>212</v>
      </c>
      <c r="B121" s="15" t="s">
        <v>81</v>
      </c>
      <c r="C121" s="45"/>
      <c r="D121" s="43">
        <f>D122+D125+D132</f>
        <v>11706</v>
      </c>
      <c r="E121" s="43">
        <f>E122+E125+E132</f>
        <v>11232.8</v>
      </c>
    </row>
    <row r="122" spans="1:5" ht="23.25" customHeight="1">
      <c r="A122" s="46" t="s">
        <v>1</v>
      </c>
      <c r="B122" s="15" t="s">
        <v>138</v>
      </c>
      <c r="C122" s="9"/>
      <c r="D122" s="43">
        <f>D123</f>
        <v>3555</v>
      </c>
      <c r="E122" s="43">
        <f>E123</f>
        <v>3410</v>
      </c>
    </row>
    <row r="123" spans="1:5" ht="39.75" customHeight="1">
      <c r="A123" s="7" t="s">
        <v>50</v>
      </c>
      <c r="B123" s="10" t="s">
        <v>138</v>
      </c>
      <c r="C123" s="10">
        <v>100</v>
      </c>
      <c r="D123" s="48">
        <f>D124</f>
        <v>3555</v>
      </c>
      <c r="E123" s="48">
        <f>E124</f>
        <v>3410</v>
      </c>
    </row>
    <row r="124" spans="1:5" ht="19.5" customHeight="1">
      <c r="A124" s="7" t="s">
        <v>51</v>
      </c>
      <c r="B124" s="10" t="s">
        <v>138</v>
      </c>
      <c r="C124" s="10">
        <v>120</v>
      </c>
      <c r="D124" s="23">
        <v>3555</v>
      </c>
      <c r="E124" s="58">
        <v>3410</v>
      </c>
    </row>
    <row r="125" spans="1:5" ht="40.5" customHeight="1">
      <c r="A125" s="46" t="s">
        <v>129</v>
      </c>
      <c r="B125" s="15" t="s">
        <v>82</v>
      </c>
      <c r="C125" s="9"/>
      <c r="D125" s="43">
        <f>D126+D128+D130</f>
        <v>8100</v>
      </c>
      <c r="E125" s="43">
        <f>E126+E128+E130</f>
        <v>7770</v>
      </c>
    </row>
    <row r="126" spans="1:5" ht="40.5" customHeight="1">
      <c r="A126" s="7" t="s">
        <v>50</v>
      </c>
      <c r="B126" s="10" t="s">
        <v>82</v>
      </c>
      <c r="C126" s="10">
        <v>100</v>
      </c>
      <c r="D126" s="48">
        <f>D127</f>
        <v>7510</v>
      </c>
      <c r="E126" s="48">
        <f>E127</f>
        <v>7210</v>
      </c>
    </row>
    <row r="127" spans="1:5" s="6" customFormat="1" ht="33" customHeight="1">
      <c r="A127" s="8" t="s">
        <v>59</v>
      </c>
      <c r="B127" s="10" t="s">
        <v>82</v>
      </c>
      <c r="C127" s="10">
        <v>110</v>
      </c>
      <c r="D127" s="23">
        <v>7510</v>
      </c>
      <c r="E127" s="58">
        <v>7210</v>
      </c>
    </row>
    <row r="128" spans="1:5" ht="30" customHeight="1">
      <c r="A128" s="7" t="s">
        <v>52</v>
      </c>
      <c r="B128" s="10" t="s">
        <v>82</v>
      </c>
      <c r="C128" s="10">
        <v>200</v>
      </c>
      <c r="D128" s="48">
        <f>D129</f>
        <v>590</v>
      </c>
      <c r="E128" s="48">
        <f>E129</f>
        <v>560</v>
      </c>
    </row>
    <row r="129" spans="1:5" ht="26.25" customHeight="1">
      <c r="A129" s="7" t="s">
        <v>53</v>
      </c>
      <c r="B129" s="10" t="s">
        <v>82</v>
      </c>
      <c r="C129" s="10">
        <v>240</v>
      </c>
      <c r="D129" s="48">
        <v>590</v>
      </c>
      <c r="E129" s="58">
        <v>560</v>
      </c>
    </row>
    <row r="130" spans="1:5" ht="15.75" customHeight="1">
      <c r="A130" s="7" t="s">
        <v>19</v>
      </c>
      <c r="B130" s="10" t="s">
        <v>82</v>
      </c>
      <c r="C130" s="10">
        <v>800</v>
      </c>
      <c r="D130" s="48">
        <f>D131</f>
        <v>0</v>
      </c>
      <c r="E130" s="48">
        <f>E131</f>
        <v>0</v>
      </c>
    </row>
    <row r="131" spans="1:5" ht="20.25" customHeight="1">
      <c r="A131" s="7" t="s">
        <v>17</v>
      </c>
      <c r="B131" s="10" t="s">
        <v>82</v>
      </c>
      <c r="C131" s="10">
        <v>850</v>
      </c>
      <c r="D131" s="48"/>
      <c r="E131" s="40"/>
    </row>
    <row r="132" spans="1:5" ht="38.25" customHeight="1">
      <c r="A132" s="18" t="s">
        <v>154</v>
      </c>
      <c r="B132" s="15" t="s">
        <v>155</v>
      </c>
      <c r="C132" s="9"/>
      <c r="D132" s="43">
        <f>D133+D135</f>
        <v>51</v>
      </c>
      <c r="E132" s="43">
        <f>E133+E135</f>
        <v>52.8</v>
      </c>
    </row>
    <row r="133" spans="1:5" ht="42" customHeight="1">
      <c r="A133" s="7" t="s">
        <v>50</v>
      </c>
      <c r="B133" s="10" t="s">
        <v>155</v>
      </c>
      <c r="C133" s="10">
        <v>100</v>
      </c>
      <c r="D133" s="48">
        <f>D134</f>
        <v>51</v>
      </c>
      <c r="E133" s="48">
        <f>E134</f>
        <v>52.8</v>
      </c>
    </row>
    <row r="134" spans="1:5" ht="29.25" customHeight="1">
      <c r="A134" s="8" t="s">
        <v>59</v>
      </c>
      <c r="B134" s="10" t="s">
        <v>155</v>
      </c>
      <c r="C134" s="10">
        <v>110</v>
      </c>
      <c r="D134" s="48">
        <v>51</v>
      </c>
      <c r="E134" s="40">
        <v>52.8</v>
      </c>
    </row>
    <row r="135" spans="1:5" ht="39.75" hidden="1" customHeight="1">
      <c r="A135" s="8" t="s">
        <v>74</v>
      </c>
      <c r="B135" s="10" t="s">
        <v>155</v>
      </c>
      <c r="C135" s="10">
        <v>600</v>
      </c>
      <c r="D135" s="48">
        <f>D136</f>
        <v>0</v>
      </c>
      <c r="E135" s="40"/>
    </row>
    <row r="136" spans="1:5" ht="20.25" hidden="1" customHeight="1">
      <c r="A136" s="8" t="s">
        <v>24</v>
      </c>
      <c r="B136" s="10" t="s">
        <v>155</v>
      </c>
      <c r="C136" s="10">
        <v>610</v>
      </c>
      <c r="D136" s="48"/>
      <c r="E136" s="40"/>
    </row>
    <row r="137" spans="1:5" ht="67.5" customHeight="1">
      <c r="A137" s="41" t="s">
        <v>224</v>
      </c>
      <c r="B137" s="15" t="s">
        <v>101</v>
      </c>
      <c r="C137" s="42"/>
      <c r="D137" s="11">
        <f>D138+D157</f>
        <v>13725.7</v>
      </c>
      <c r="E137" s="11">
        <f>E138+E157</f>
        <v>13180</v>
      </c>
    </row>
    <row r="138" spans="1:5" ht="44.25" customHeight="1">
      <c r="A138" s="66" t="s">
        <v>245</v>
      </c>
      <c r="B138" s="15" t="s">
        <v>156</v>
      </c>
      <c r="C138" s="9"/>
      <c r="D138" s="11">
        <f>D139+D142+D145+D153+D150</f>
        <v>13555.7</v>
      </c>
      <c r="E138" s="11">
        <f>E139+E142+E145+E153+E150</f>
        <v>13010</v>
      </c>
    </row>
    <row r="139" spans="1:5" ht="23.25" customHeight="1">
      <c r="A139" s="46" t="s">
        <v>102</v>
      </c>
      <c r="B139" s="15" t="s">
        <v>157</v>
      </c>
      <c r="C139" s="9"/>
      <c r="D139" s="11">
        <f>D140</f>
        <v>13000</v>
      </c>
      <c r="E139" s="11">
        <f>E140</f>
        <v>12480</v>
      </c>
    </row>
    <row r="140" spans="1:5" ht="28.5" customHeight="1">
      <c r="A140" s="8" t="s">
        <v>74</v>
      </c>
      <c r="B140" s="10" t="s">
        <v>157</v>
      </c>
      <c r="C140" s="10">
        <v>600</v>
      </c>
      <c r="D140" s="48">
        <f>D141</f>
        <v>13000</v>
      </c>
      <c r="E140" s="48">
        <f>E141</f>
        <v>12480</v>
      </c>
    </row>
    <row r="141" spans="1:5" ht="19.5" customHeight="1">
      <c r="A141" s="8" t="s">
        <v>24</v>
      </c>
      <c r="B141" s="10" t="s">
        <v>157</v>
      </c>
      <c r="C141" s="10">
        <v>610</v>
      </c>
      <c r="D141" s="23">
        <v>13000</v>
      </c>
      <c r="E141" s="58">
        <v>12480</v>
      </c>
    </row>
    <row r="142" spans="1:5" ht="27.75" customHeight="1">
      <c r="A142" s="46" t="s">
        <v>103</v>
      </c>
      <c r="B142" s="15" t="s">
        <v>158</v>
      </c>
      <c r="C142" s="9"/>
      <c r="D142" s="11">
        <f>D143</f>
        <v>555.70000000000005</v>
      </c>
      <c r="E142" s="11">
        <f>E143</f>
        <v>530</v>
      </c>
    </row>
    <row r="143" spans="1:5" ht="30" customHeight="1">
      <c r="A143" s="8" t="s">
        <v>74</v>
      </c>
      <c r="B143" s="10" t="s">
        <v>158</v>
      </c>
      <c r="C143" s="10">
        <v>600</v>
      </c>
      <c r="D143" s="48">
        <f>D144</f>
        <v>555.70000000000005</v>
      </c>
      <c r="E143" s="48">
        <f>E144</f>
        <v>530</v>
      </c>
    </row>
    <row r="144" spans="1:5" ht="18" customHeight="1">
      <c r="A144" s="8" t="s">
        <v>24</v>
      </c>
      <c r="B144" s="10" t="s">
        <v>158</v>
      </c>
      <c r="C144" s="10">
        <v>610</v>
      </c>
      <c r="D144" s="23">
        <v>555.70000000000005</v>
      </c>
      <c r="E144" s="58">
        <v>530</v>
      </c>
    </row>
    <row r="145" spans="1:5" ht="55.5" hidden="1" customHeight="1">
      <c r="A145" s="46" t="s">
        <v>198</v>
      </c>
      <c r="B145" s="15" t="s">
        <v>199</v>
      </c>
      <c r="C145" s="24"/>
      <c r="D145" s="62">
        <f>D148+D146</f>
        <v>0</v>
      </c>
      <c r="E145" s="40"/>
    </row>
    <row r="146" spans="1:5" ht="20.25" hidden="1" customHeight="1">
      <c r="A146" s="57" t="s">
        <v>8</v>
      </c>
      <c r="B146" s="10" t="s">
        <v>199</v>
      </c>
      <c r="C146" s="24">
        <v>500</v>
      </c>
      <c r="D146" s="63">
        <f>D147</f>
        <v>0</v>
      </c>
      <c r="E146" s="40"/>
    </row>
    <row r="147" spans="1:5" ht="21.75" hidden="1" customHeight="1">
      <c r="A147" s="8" t="s">
        <v>11</v>
      </c>
      <c r="B147" s="10" t="s">
        <v>199</v>
      </c>
      <c r="C147" s="24">
        <v>540</v>
      </c>
      <c r="D147" s="63"/>
      <c r="E147" s="40"/>
    </row>
    <row r="148" spans="1:5" ht="28.5" hidden="1" customHeight="1">
      <c r="A148" s="57" t="s">
        <v>74</v>
      </c>
      <c r="B148" s="10" t="s">
        <v>199</v>
      </c>
      <c r="C148" s="24">
        <v>600</v>
      </c>
      <c r="D148" s="63">
        <f>D149</f>
        <v>0</v>
      </c>
      <c r="E148" s="40"/>
    </row>
    <row r="149" spans="1:5" ht="18" hidden="1" customHeight="1">
      <c r="A149" s="8" t="s">
        <v>24</v>
      </c>
      <c r="B149" s="10" t="s">
        <v>199</v>
      </c>
      <c r="C149" s="24">
        <v>610</v>
      </c>
      <c r="D149" s="63"/>
      <c r="E149" s="40"/>
    </row>
    <row r="150" spans="1:5" s="4" customFormat="1" ht="18" hidden="1" customHeight="1">
      <c r="A150" s="46" t="s">
        <v>211</v>
      </c>
      <c r="B150" s="15" t="s">
        <v>210</v>
      </c>
      <c r="C150" s="24"/>
      <c r="D150" s="62">
        <f>D151</f>
        <v>0</v>
      </c>
      <c r="E150" s="40"/>
    </row>
    <row r="151" spans="1:5" s="4" customFormat="1" ht="27" hidden="1" customHeight="1">
      <c r="A151" s="57" t="s">
        <v>74</v>
      </c>
      <c r="B151" s="10" t="s">
        <v>210</v>
      </c>
      <c r="C151" s="24">
        <v>600</v>
      </c>
      <c r="D151" s="63">
        <f>D152</f>
        <v>0</v>
      </c>
      <c r="E151" s="40"/>
    </row>
    <row r="152" spans="1:5" s="4" customFormat="1" ht="18" hidden="1" customHeight="1">
      <c r="A152" s="8" t="s">
        <v>24</v>
      </c>
      <c r="B152" s="10" t="s">
        <v>210</v>
      </c>
      <c r="C152" s="24">
        <v>610</v>
      </c>
      <c r="D152" s="63"/>
      <c r="E152" s="40"/>
    </row>
    <row r="153" spans="1:5" ht="29.25" hidden="1" customHeight="1">
      <c r="A153" s="46" t="s">
        <v>200</v>
      </c>
      <c r="B153" s="15" t="s">
        <v>202</v>
      </c>
      <c r="C153" s="24"/>
      <c r="D153" s="62">
        <f>D154</f>
        <v>0</v>
      </c>
      <c r="E153" s="40"/>
    </row>
    <row r="154" spans="1:5" ht="20.25" hidden="1" customHeight="1">
      <c r="A154" s="46" t="s">
        <v>201</v>
      </c>
      <c r="B154" s="15" t="s">
        <v>203</v>
      </c>
      <c r="C154" s="24"/>
      <c r="D154" s="62">
        <f>D155</f>
        <v>0</v>
      </c>
      <c r="E154" s="40"/>
    </row>
    <row r="155" spans="1:5" ht="27.75" hidden="1" customHeight="1">
      <c r="A155" s="57" t="s">
        <v>74</v>
      </c>
      <c r="B155" s="10" t="s">
        <v>203</v>
      </c>
      <c r="C155" s="24">
        <v>600</v>
      </c>
      <c r="D155" s="63">
        <f>D156</f>
        <v>0</v>
      </c>
      <c r="E155" s="40"/>
    </row>
    <row r="156" spans="1:5" ht="24" hidden="1" customHeight="1">
      <c r="A156" s="57" t="s">
        <v>24</v>
      </c>
      <c r="B156" s="10" t="s">
        <v>203</v>
      </c>
      <c r="C156" s="24">
        <v>610</v>
      </c>
      <c r="D156" s="63"/>
      <c r="E156" s="40"/>
    </row>
    <row r="157" spans="1:5" ht="31.5" customHeight="1">
      <c r="A157" s="46" t="s">
        <v>246</v>
      </c>
      <c r="B157" s="15" t="s">
        <v>159</v>
      </c>
      <c r="C157" s="9"/>
      <c r="D157" s="11">
        <f t="shared" ref="D157:E159" si="5">D158</f>
        <v>170</v>
      </c>
      <c r="E157" s="11">
        <f t="shared" si="5"/>
        <v>170</v>
      </c>
    </row>
    <row r="158" spans="1:5" ht="20.25" customHeight="1">
      <c r="A158" s="46" t="s">
        <v>84</v>
      </c>
      <c r="B158" s="15" t="s">
        <v>160</v>
      </c>
      <c r="C158" s="9"/>
      <c r="D158" s="11">
        <f t="shared" si="5"/>
        <v>170</v>
      </c>
      <c r="E158" s="11">
        <f t="shared" si="5"/>
        <v>170</v>
      </c>
    </row>
    <row r="159" spans="1:5" ht="26.25" customHeight="1">
      <c r="A159" s="7" t="s">
        <v>52</v>
      </c>
      <c r="B159" s="10" t="s">
        <v>160</v>
      </c>
      <c r="C159" s="10">
        <v>200</v>
      </c>
      <c r="D159" s="27">
        <f t="shared" si="5"/>
        <v>170</v>
      </c>
      <c r="E159" s="27">
        <f t="shared" si="5"/>
        <v>170</v>
      </c>
    </row>
    <row r="160" spans="1:5" ht="26.25" customHeight="1">
      <c r="A160" s="7" t="s">
        <v>53</v>
      </c>
      <c r="B160" s="10" t="s">
        <v>160</v>
      </c>
      <c r="C160" s="10">
        <v>240</v>
      </c>
      <c r="D160" s="27">
        <v>170</v>
      </c>
      <c r="E160" s="58">
        <v>170</v>
      </c>
    </row>
    <row r="161" spans="1:6" ht="88.5" customHeight="1">
      <c r="A161" s="67" t="s">
        <v>225</v>
      </c>
      <c r="B161" s="15" t="s">
        <v>55</v>
      </c>
      <c r="C161" s="68"/>
      <c r="D161" s="11">
        <f>D162+D167+D179+D184</f>
        <v>52957.8</v>
      </c>
      <c r="E161" s="11">
        <f>E162+E167+E179+E184</f>
        <v>50430.9</v>
      </c>
      <c r="F161" s="22"/>
    </row>
    <row r="162" spans="1:6" ht="41.25" customHeight="1">
      <c r="A162" s="65" t="s">
        <v>87</v>
      </c>
      <c r="B162" s="15" t="s">
        <v>89</v>
      </c>
      <c r="C162" s="45"/>
      <c r="D162" s="43">
        <f t="shared" ref="D162:E165" si="6">D163</f>
        <v>0</v>
      </c>
      <c r="E162" s="43">
        <f t="shared" si="6"/>
        <v>0</v>
      </c>
    </row>
    <row r="163" spans="1:6" ht="42" customHeight="1">
      <c r="A163" s="49" t="s">
        <v>88</v>
      </c>
      <c r="B163" s="15" t="s">
        <v>92</v>
      </c>
      <c r="C163" s="9"/>
      <c r="D163" s="43">
        <f t="shared" si="6"/>
        <v>0</v>
      </c>
      <c r="E163" s="43">
        <f t="shared" si="6"/>
        <v>0</v>
      </c>
    </row>
    <row r="164" spans="1:6" ht="30.75" customHeight="1">
      <c r="A164" s="46" t="s">
        <v>4</v>
      </c>
      <c r="B164" s="15" t="s">
        <v>93</v>
      </c>
      <c r="C164" s="9"/>
      <c r="D164" s="43">
        <f t="shared" si="6"/>
        <v>0</v>
      </c>
      <c r="E164" s="43">
        <f t="shared" si="6"/>
        <v>0</v>
      </c>
    </row>
    <row r="165" spans="1:6" ht="18.75" customHeight="1">
      <c r="A165" s="8" t="s">
        <v>85</v>
      </c>
      <c r="B165" s="10" t="s">
        <v>93</v>
      </c>
      <c r="C165" s="10">
        <v>700</v>
      </c>
      <c r="D165" s="48">
        <f t="shared" si="6"/>
        <v>0</v>
      </c>
      <c r="E165" s="48">
        <f t="shared" si="6"/>
        <v>0</v>
      </c>
    </row>
    <row r="166" spans="1:6" ht="12.75" customHeight="1">
      <c r="A166" s="8" t="s">
        <v>22</v>
      </c>
      <c r="B166" s="10" t="s">
        <v>93</v>
      </c>
      <c r="C166" s="10">
        <v>730</v>
      </c>
      <c r="D166" s="48"/>
      <c r="E166" s="40"/>
    </row>
    <row r="167" spans="1:6" ht="63.75" customHeight="1">
      <c r="A167" s="65" t="s">
        <v>249</v>
      </c>
      <c r="B167" s="15" t="s">
        <v>94</v>
      </c>
      <c r="C167" s="45"/>
      <c r="D167" s="43">
        <f>D168+D175</f>
        <v>29038</v>
      </c>
      <c r="E167" s="43">
        <f>E168+E175</f>
        <v>28068</v>
      </c>
    </row>
    <row r="168" spans="1:6" ht="34.5" customHeight="1">
      <c r="A168" s="49" t="s">
        <v>90</v>
      </c>
      <c r="B168" s="15" t="s">
        <v>95</v>
      </c>
      <c r="C168" s="9"/>
      <c r="D168" s="43">
        <f>D169+D172</f>
        <v>29038</v>
      </c>
      <c r="E168" s="43">
        <f>E169+E172</f>
        <v>28068</v>
      </c>
    </row>
    <row r="169" spans="1:6" ht="25.5">
      <c r="A169" s="8" t="s">
        <v>10</v>
      </c>
      <c r="B169" s="10" t="s">
        <v>139</v>
      </c>
      <c r="C169" s="10"/>
      <c r="D169" s="48">
        <f>D170</f>
        <v>23870</v>
      </c>
      <c r="E169" s="48">
        <f>E170</f>
        <v>22900</v>
      </c>
    </row>
    <row r="170" spans="1:6">
      <c r="A170" s="69" t="s">
        <v>8</v>
      </c>
      <c r="B170" s="10" t="s">
        <v>139</v>
      </c>
      <c r="C170" s="10">
        <v>500</v>
      </c>
      <c r="D170" s="48">
        <f>D171</f>
        <v>23870</v>
      </c>
      <c r="E170" s="48">
        <f>E171</f>
        <v>22900</v>
      </c>
    </row>
    <row r="171" spans="1:6">
      <c r="A171" s="8" t="s">
        <v>91</v>
      </c>
      <c r="B171" s="10" t="s">
        <v>139</v>
      </c>
      <c r="C171" s="10">
        <v>510</v>
      </c>
      <c r="D171" s="48">
        <v>23870</v>
      </c>
      <c r="E171" s="40">
        <v>22900</v>
      </c>
    </row>
    <row r="172" spans="1:6" ht="90">
      <c r="A172" s="46" t="s">
        <v>31</v>
      </c>
      <c r="B172" s="15" t="s">
        <v>110</v>
      </c>
      <c r="C172" s="9"/>
      <c r="D172" s="43">
        <f>D173</f>
        <v>5168</v>
      </c>
      <c r="E172" s="43">
        <f>E173</f>
        <v>5168</v>
      </c>
    </row>
    <row r="173" spans="1:6">
      <c r="A173" s="69" t="s">
        <v>8</v>
      </c>
      <c r="B173" s="10" t="s">
        <v>110</v>
      </c>
      <c r="C173" s="10">
        <v>500</v>
      </c>
      <c r="D173" s="48">
        <f>D174</f>
        <v>5168</v>
      </c>
      <c r="E173" s="48">
        <f>E174</f>
        <v>5168</v>
      </c>
    </row>
    <row r="174" spans="1:6">
      <c r="A174" s="8" t="s">
        <v>91</v>
      </c>
      <c r="B174" s="10" t="s">
        <v>110</v>
      </c>
      <c r="C174" s="10">
        <v>510</v>
      </c>
      <c r="D174" s="48">
        <v>5168</v>
      </c>
      <c r="E174" s="58">
        <v>5168</v>
      </c>
    </row>
    <row r="175" spans="1:6" ht="30">
      <c r="A175" s="49" t="s">
        <v>96</v>
      </c>
      <c r="B175" s="15" t="s">
        <v>97</v>
      </c>
      <c r="C175" s="9"/>
      <c r="D175" s="43">
        <f t="shared" ref="D175:E177" si="7">D176</f>
        <v>0</v>
      </c>
      <c r="E175" s="43">
        <f t="shared" si="7"/>
        <v>0</v>
      </c>
    </row>
    <row r="176" spans="1:6">
      <c r="A176" s="8" t="s">
        <v>23</v>
      </c>
      <c r="B176" s="10" t="s">
        <v>140</v>
      </c>
      <c r="C176" s="10"/>
      <c r="D176" s="48">
        <f t="shared" si="7"/>
        <v>0</v>
      </c>
      <c r="E176" s="48">
        <f t="shared" si="7"/>
        <v>0</v>
      </c>
    </row>
    <row r="177" spans="1:5">
      <c r="A177" s="69" t="s">
        <v>8</v>
      </c>
      <c r="B177" s="10" t="s">
        <v>140</v>
      </c>
      <c r="C177" s="10">
        <v>500</v>
      </c>
      <c r="D177" s="48">
        <f t="shared" si="7"/>
        <v>0</v>
      </c>
      <c r="E177" s="48">
        <f t="shared" si="7"/>
        <v>0</v>
      </c>
    </row>
    <row r="178" spans="1:5">
      <c r="A178" s="8" t="s">
        <v>91</v>
      </c>
      <c r="B178" s="10" t="s">
        <v>140</v>
      </c>
      <c r="C178" s="10">
        <v>510</v>
      </c>
      <c r="D178" s="48"/>
      <c r="E178" s="40"/>
    </row>
    <row r="179" spans="1:5" ht="43.5" customHeight="1">
      <c r="A179" s="65" t="s">
        <v>247</v>
      </c>
      <c r="B179" s="15" t="s">
        <v>98</v>
      </c>
      <c r="C179" s="70"/>
      <c r="D179" s="43">
        <f t="shared" ref="D179:E182" si="8">D180</f>
        <v>2121.9</v>
      </c>
      <c r="E179" s="43">
        <f t="shared" si="8"/>
        <v>2121.9</v>
      </c>
    </row>
    <row r="180" spans="1:5" ht="51.75" customHeight="1">
      <c r="A180" s="49" t="s">
        <v>99</v>
      </c>
      <c r="B180" s="15" t="s">
        <v>100</v>
      </c>
      <c r="C180" s="68"/>
      <c r="D180" s="43">
        <f t="shared" si="8"/>
        <v>2121.9</v>
      </c>
      <c r="E180" s="43">
        <f t="shared" si="8"/>
        <v>2121.9</v>
      </c>
    </row>
    <row r="181" spans="1:5" ht="49.5" customHeight="1">
      <c r="A181" s="8" t="s">
        <v>12</v>
      </c>
      <c r="B181" s="10" t="s">
        <v>141</v>
      </c>
      <c r="C181" s="15"/>
      <c r="D181" s="43">
        <f t="shared" si="8"/>
        <v>2121.9</v>
      </c>
      <c r="E181" s="43">
        <f t="shared" si="8"/>
        <v>2121.9</v>
      </c>
    </row>
    <row r="182" spans="1:5" ht="22.5" customHeight="1">
      <c r="A182" s="8" t="s">
        <v>8</v>
      </c>
      <c r="B182" s="10" t="s">
        <v>141</v>
      </c>
      <c r="C182" s="10">
        <v>500</v>
      </c>
      <c r="D182" s="48">
        <f t="shared" si="8"/>
        <v>2121.9</v>
      </c>
      <c r="E182" s="48">
        <f t="shared" si="8"/>
        <v>2121.9</v>
      </c>
    </row>
    <row r="183" spans="1:5" ht="21.75" customHeight="1">
      <c r="A183" s="8" t="s">
        <v>11</v>
      </c>
      <c r="B183" s="10" t="s">
        <v>141</v>
      </c>
      <c r="C183" s="10">
        <v>540</v>
      </c>
      <c r="D183" s="48">
        <v>2121.9</v>
      </c>
      <c r="E183" s="40">
        <v>2121.9</v>
      </c>
    </row>
    <row r="184" spans="1:5" ht="24" customHeight="1">
      <c r="A184" s="44" t="s">
        <v>86</v>
      </c>
      <c r="B184" s="15" t="s">
        <v>57</v>
      </c>
      <c r="C184" s="45"/>
      <c r="D184" s="43">
        <f>D185+D192</f>
        <v>21797.9</v>
      </c>
      <c r="E184" s="43">
        <f>E185+E192</f>
        <v>20241</v>
      </c>
    </row>
    <row r="185" spans="1:5" ht="46.5" customHeight="1">
      <c r="A185" s="46" t="s">
        <v>56</v>
      </c>
      <c r="B185" s="15" t="s">
        <v>58</v>
      </c>
      <c r="C185" s="9"/>
      <c r="D185" s="43">
        <f>D186+D189</f>
        <v>8388.9</v>
      </c>
      <c r="E185" s="43">
        <f>E186+E189</f>
        <v>7387</v>
      </c>
    </row>
    <row r="186" spans="1:5" ht="27" customHeight="1">
      <c r="A186" s="46" t="s">
        <v>1</v>
      </c>
      <c r="B186" s="15" t="s">
        <v>142</v>
      </c>
      <c r="C186" s="9"/>
      <c r="D186" s="43">
        <f>D187</f>
        <v>8208.1</v>
      </c>
      <c r="E186" s="43">
        <f>E187</f>
        <v>7200</v>
      </c>
    </row>
    <row r="187" spans="1:5" ht="43.5" customHeight="1">
      <c r="A187" s="7" t="s">
        <v>50</v>
      </c>
      <c r="B187" s="10" t="s">
        <v>142</v>
      </c>
      <c r="C187" s="10">
        <v>100</v>
      </c>
      <c r="D187" s="48">
        <f>D188</f>
        <v>8208.1</v>
      </c>
      <c r="E187" s="48">
        <f>E188</f>
        <v>7200</v>
      </c>
    </row>
    <row r="188" spans="1:5" ht="26.25" customHeight="1">
      <c r="A188" s="7" t="s">
        <v>51</v>
      </c>
      <c r="B188" s="10" t="s">
        <v>142</v>
      </c>
      <c r="C188" s="10">
        <v>120</v>
      </c>
      <c r="D188" s="23">
        <v>8208.1</v>
      </c>
      <c r="E188" s="58">
        <f>7870-670</f>
        <v>7200</v>
      </c>
    </row>
    <row r="189" spans="1:5" ht="60">
      <c r="A189" s="46" t="s">
        <v>151</v>
      </c>
      <c r="B189" s="15" t="s">
        <v>152</v>
      </c>
      <c r="C189" s="15"/>
      <c r="D189" s="43">
        <f>D190</f>
        <v>180.8</v>
      </c>
      <c r="E189" s="43">
        <f>E190</f>
        <v>187</v>
      </c>
    </row>
    <row r="190" spans="1:5" ht="33.75" customHeight="1">
      <c r="A190" s="7" t="s">
        <v>52</v>
      </c>
      <c r="B190" s="10" t="s">
        <v>152</v>
      </c>
      <c r="C190" s="10">
        <v>200</v>
      </c>
      <c r="D190" s="48">
        <f>D191</f>
        <v>180.8</v>
      </c>
      <c r="E190" s="48">
        <f>E191</f>
        <v>187</v>
      </c>
    </row>
    <row r="191" spans="1:5" ht="30.75" customHeight="1">
      <c r="A191" s="7" t="s">
        <v>53</v>
      </c>
      <c r="B191" s="10" t="s">
        <v>152</v>
      </c>
      <c r="C191" s="10">
        <v>240</v>
      </c>
      <c r="D191" s="23">
        <v>180.8</v>
      </c>
      <c r="E191" s="58">
        <v>187</v>
      </c>
    </row>
    <row r="192" spans="1:5" ht="52.5" customHeight="1">
      <c r="A192" s="49" t="s">
        <v>131</v>
      </c>
      <c r="B192" s="15" t="s">
        <v>132</v>
      </c>
      <c r="C192" s="9"/>
      <c r="D192" s="11">
        <f>D193</f>
        <v>13409</v>
      </c>
      <c r="E192" s="11">
        <f>E193</f>
        <v>12854</v>
      </c>
    </row>
    <row r="193" spans="1:5" ht="37.5" customHeight="1">
      <c r="A193" s="46" t="s">
        <v>129</v>
      </c>
      <c r="B193" s="15" t="s">
        <v>133</v>
      </c>
      <c r="C193" s="9"/>
      <c r="D193" s="11">
        <f>D194+D196+D198</f>
        <v>13409</v>
      </c>
      <c r="E193" s="11">
        <f>E194+E196+E198</f>
        <v>12854</v>
      </c>
    </row>
    <row r="194" spans="1:5" ht="44.25" customHeight="1">
      <c r="A194" s="7" t="s">
        <v>50</v>
      </c>
      <c r="B194" s="10" t="s">
        <v>133</v>
      </c>
      <c r="C194" s="10">
        <v>100</v>
      </c>
      <c r="D194" s="23">
        <f>D195</f>
        <v>8865</v>
      </c>
      <c r="E194" s="23">
        <f>E195</f>
        <v>8500</v>
      </c>
    </row>
    <row r="195" spans="1:5" ht="30.75" customHeight="1">
      <c r="A195" s="8" t="s">
        <v>59</v>
      </c>
      <c r="B195" s="10" t="s">
        <v>133</v>
      </c>
      <c r="C195" s="10">
        <v>110</v>
      </c>
      <c r="D195" s="23">
        <v>8865</v>
      </c>
      <c r="E195" s="40">
        <v>8500</v>
      </c>
    </row>
    <row r="196" spans="1:5" ht="30.75" customHeight="1">
      <c r="A196" s="7" t="s">
        <v>52</v>
      </c>
      <c r="B196" s="10" t="s">
        <v>133</v>
      </c>
      <c r="C196" s="10">
        <v>200</v>
      </c>
      <c r="D196" s="23">
        <f>D197</f>
        <v>4510</v>
      </c>
      <c r="E196" s="23">
        <f>E197</f>
        <v>4320</v>
      </c>
    </row>
    <row r="197" spans="1:5" ht="30.75" customHeight="1">
      <c r="A197" s="7" t="s">
        <v>53</v>
      </c>
      <c r="B197" s="10" t="s">
        <v>133</v>
      </c>
      <c r="C197" s="10">
        <v>240</v>
      </c>
      <c r="D197" s="23">
        <v>4510</v>
      </c>
      <c r="E197" s="40">
        <v>4320</v>
      </c>
    </row>
    <row r="198" spans="1:5" ht="21.75" customHeight="1">
      <c r="A198" s="7" t="s">
        <v>19</v>
      </c>
      <c r="B198" s="10" t="s">
        <v>133</v>
      </c>
      <c r="C198" s="10">
        <v>800</v>
      </c>
      <c r="D198" s="23">
        <f>D199</f>
        <v>34</v>
      </c>
      <c r="E198" s="23">
        <f>E199</f>
        <v>34</v>
      </c>
    </row>
    <row r="199" spans="1:5" ht="18" customHeight="1">
      <c r="A199" s="7" t="s">
        <v>17</v>
      </c>
      <c r="B199" s="10" t="s">
        <v>133</v>
      </c>
      <c r="C199" s="10">
        <v>850</v>
      </c>
      <c r="D199" s="23">
        <v>34</v>
      </c>
      <c r="E199" s="58">
        <v>34</v>
      </c>
    </row>
    <row r="200" spans="1:5" s="4" customFormat="1" ht="95.25" customHeight="1">
      <c r="A200" s="71" t="s">
        <v>226</v>
      </c>
      <c r="B200" s="15" t="s">
        <v>67</v>
      </c>
      <c r="C200" s="72"/>
      <c r="D200" s="43">
        <f>D201+D206</f>
        <v>2955</v>
      </c>
      <c r="E200" s="43">
        <f>E201+E206</f>
        <v>2837</v>
      </c>
    </row>
    <row r="201" spans="1:5" ht="48.75" customHeight="1">
      <c r="A201" s="46" t="s">
        <v>14</v>
      </c>
      <c r="B201" s="15" t="s">
        <v>122</v>
      </c>
      <c r="C201" s="9"/>
      <c r="D201" s="43">
        <f>D202+D204</f>
        <v>2955</v>
      </c>
      <c r="E201" s="43">
        <f>E202+E204</f>
        <v>2837</v>
      </c>
    </row>
    <row r="202" spans="1:5" ht="43.5" customHeight="1">
      <c r="A202" s="7" t="s">
        <v>50</v>
      </c>
      <c r="B202" s="10" t="s">
        <v>122</v>
      </c>
      <c r="C202" s="10">
        <v>100</v>
      </c>
      <c r="D202" s="48">
        <f>D203</f>
        <v>2955</v>
      </c>
      <c r="E202" s="48">
        <f>E203</f>
        <v>2837</v>
      </c>
    </row>
    <row r="203" spans="1:5" ht="30" customHeight="1">
      <c r="A203" s="8" t="s">
        <v>59</v>
      </c>
      <c r="B203" s="10" t="s">
        <v>122</v>
      </c>
      <c r="C203" s="10">
        <v>110</v>
      </c>
      <c r="D203" s="23">
        <v>2955</v>
      </c>
      <c r="E203" s="58">
        <v>2837</v>
      </c>
    </row>
    <row r="204" spans="1:5" s="4" customFormat="1" ht="30" hidden="1" customHeight="1">
      <c r="A204" s="7" t="s">
        <v>19</v>
      </c>
      <c r="B204" s="10" t="s">
        <v>122</v>
      </c>
      <c r="C204" s="24">
        <v>800</v>
      </c>
      <c r="D204" s="73">
        <f>D205</f>
        <v>0</v>
      </c>
      <c r="E204" s="40"/>
    </row>
    <row r="205" spans="1:5" s="4" customFormat="1" ht="30" hidden="1" customHeight="1">
      <c r="A205" s="7" t="s">
        <v>17</v>
      </c>
      <c r="B205" s="10" t="s">
        <v>122</v>
      </c>
      <c r="C205" s="24">
        <v>850</v>
      </c>
      <c r="D205" s="73"/>
      <c r="E205" s="40"/>
    </row>
    <row r="206" spans="1:5" s="4" customFormat="1" ht="47.25" hidden="1">
      <c r="A206" s="71" t="s">
        <v>229</v>
      </c>
      <c r="B206" s="74" t="s">
        <v>228</v>
      </c>
      <c r="C206" s="74"/>
      <c r="D206" s="75">
        <f>D207</f>
        <v>0</v>
      </c>
      <c r="E206" s="75">
        <f>E207</f>
        <v>0</v>
      </c>
    </row>
    <row r="207" spans="1:5" s="4" customFormat="1" ht="14.25" hidden="1">
      <c r="A207" s="76" t="s">
        <v>8</v>
      </c>
      <c r="B207" s="24" t="s">
        <v>228</v>
      </c>
      <c r="C207" s="24">
        <v>500</v>
      </c>
      <c r="D207" s="25">
        <f>D208</f>
        <v>0</v>
      </c>
      <c r="E207" s="25">
        <f>E208</f>
        <v>0</v>
      </c>
    </row>
    <row r="208" spans="1:5" s="4" customFormat="1" ht="15.75" hidden="1" customHeight="1">
      <c r="A208" s="17" t="s">
        <v>11</v>
      </c>
      <c r="B208" s="24" t="s">
        <v>228</v>
      </c>
      <c r="C208" s="64">
        <v>540</v>
      </c>
      <c r="D208" s="25"/>
      <c r="E208" s="40"/>
    </row>
    <row r="209" spans="1:6" ht="36.75" customHeight="1">
      <c r="A209" s="41" t="s">
        <v>248</v>
      </c>
      <c r="B209" s="15" t="s">
        <v>113</v>
      </c>
      <c r="C209" s="77"/>
      <c r="D209" s="11">
        <f>D210+D234</f>
        <v>15288.3</v>
      </c>
      <c r="E209" s="11">
        <f>E210+E234</f>
        <v>15814.199999999999</v>
      </c>
    </row>
    <row r="210" spans="1:6" ht="36" customHeight="1">
      <c r="A210" s="44" t="s">
        <v>117</v>
      </c>
      <c r="B210" s="15" t="s">
        <v>118</v>
      </c>
      <c r="C210" s="78"/>
      <c r="D210" s="11">
        <f>D211+D214+D217+D220+D225+D228+D231</f>
        <v>12156</v>
      </c>
      <c r="E210" s="11">
        <f>E211+E214+E217+E220+E225+E228+E231</f>
        <v>12574.199999999999</v>
      </c>
    </row>
    <row r="211" spans="1:6" ht="75" customHeight="1">
      <c r="A211" s="46" t="s">
        <v>29</v>
      </c>
      <c r="B211" s="79" t="s">
        <v>123</v>
      </c>
      <c r="C211" s="60"/>
      <c r="D211" s="11">
        <f>D212</f>
        <v>96.6</v>
      </c>
      <c r="E211" s="11">
        <f>E212</f>
        <v>99.9</v>
      </c>
    </row>
    <row r="212" spans="1:6" ht="26.25" customHeight="1">
      <c r="A212" s="47" t="s">
        <v>39</v>
      </c>
      <c r="B212" s="61" t="s">
        <v>123</v>
      </c>
      <c r="C212" s="10">
        <v>300</v>
      </c>
      <c r="D212" s="23">
        <f>D213</f>
        <v>96.6</v>
      </c>
      <c r="E212" s="23">
        <f>E213</f>
        <v>99.9</v>
      </c>
    </row>
    <row r="213" spans="1:6" ht="30.75" customHeight="1">
      <c r="A213" s="47" t="s">
        <v>26</v>
      </c>
      <c r="B213" s="61" t="s">
        <v>123</v>
      </c>
      <c r="C213" s="61">
        <v>310</v>
      </c>
      <c r="D213" s="23">
        <v>96.6</v>
      </c>
      <c r="E213" s="40">
        <v>99.9</v>
      </c>
    </row>
    <row r="214" spans="1:6" ht="31.5" customHeight="1">
      <c r="A214" s="46" t="s">
        <v>30</v>
      </c>
      <c r="B214" s="79" t="s">
        <v>124</v>
      </c>
      <c r="C214" s="80"/>
      <c r="D214" s="11">
        <f>D215</f>
        <v>123.7</v>
      </c>
      <c r="E214" s="11">
        <f>E215</f>
        <v>127.9</v>
      </c>
    </row>
    <row r="215" spans="1:6" ht="27.75" customHeight="1">
      <c r="A215" s="47" t="s">
        <v>39</v>
      </c>
      <c r="B215" s="61" t="s">
        <v>124</v>
      </c>
      <c r="C215" s="10">
        <v>300</v>
      </c>
      <c r="D215" s="23">
        <f>D216</f>
        <v>123.7</v>
      </c>
      <c r="E215" s="23">
        <f>E216</f>
        <v>127.9</v>
      </c>
    </row>
    <row r="216" spans="1:6" ht="24" customHeight="1">
      <c r="A216" s="8" t="s">
        <v>21</v>
      </c>
      <c r="B216" s="61" t="s">
        <v>124</v>
      </c>
      <c r="C216" s="61">
        <v>320</v>
      </c>
      <c r="D216" s="23">
        <v>123.7</v>
      </c>
      <c r="E216" s="40">
        <v>127.9</v>
      </c>
    </row>
    <row r="217" spans="1:6" ht="48" customHeight="1">
      <c r="A217" s="46" t="s">
        <v>44</v>
      </c>
      <c r="B217" s="79" t="s">
        <v>125</v>
      </c>
      <c r="C217" s="9"/>
      <c r="D217" s="43">
        <f>D218</f>
        <v>1159.2</v>
      </c>
      <c r="E217" s="43">
        <f>E218</f>
        <v>1198.5999999999999</v>
      </c>
    </row>
    <row r="218" spans="1:6" ht="17.25" customHeight="1">
      <c r="A218" s="47" t="s">
        <v>39</v>
      </c>
      <c r="B218" s="61" t="s">
        <v>125</v>
      </c>
      <c r="C218" s="10">
        <v>300</v>
      </c>
      <c r="D218" s="48">
        <f>D219</f>
        <v>1159.2</v>
      </c>
      <c r="E218" s="48">
        <f>E219</f>
        <v>1198.5999999999999</v>
      </c>
    </row>
    <row r="219" spans="1:6">
      <c r="A219" s="47" t="s">
        <v>26</v>
      </c>
      <c r="B219" s="61" t="s">
        <v>125</v>
      </c>
      <c r="C219" s="61">
        <v>310</v>
      </c>
      <c r="D219" s="48">
        <v>1159.2</v>
      </c>
      <c r="E219" s="40">
        <v>1198.5999999999999</v>
      </c>
    </row>
    <row r="220" spans="1:6" ht="15">
      <c r="A220" s="46" t="s">
        <v>45</v>
      </c>
      <c r="B220" s="79" t="s">
        <v>126</v>
      </c>
      <c r="C220" s="9"/>
      <c r="D220" s="43">
        <f>D223+D221</f>
        <v>776</v>
      </c>
      <c r="E220" s="43">
        <f t="shared" ref="E220" si="9">E223+E221</f>
        <v>802.4</v>
      </c>
      <c r="F220" s="118"/>
    </row>
    <row r="221" spans="1:6" ht="14.25" hidden="1" customHeight="1">
      <c r="A221" s="57" t="s">
        <v>47</v>
      </c>
      <c r="B221" s="61" t="s">
        <v>126</v>
      </c>
      <c r="C221" s="10">
        <v>200</v>
      </c>
      <c r="D221" s="48">
        <f>D222</f>
        <v>0</v>
      </c>
      <c r="E221" s="48">
        <f t="shared" ref="E221" si="10">E222</f>
        <v>0</v>
      </c>
      <c r="F221" s="118"/>
    </row>
    <row r="222" spans="1:6" ht="14.25" hidden="1" customHeight="1">
      <c r="A222" s="57" t="s">
        <v>25</v>
      </c>
      <c r="B222" s="61" t="s">
        <v>126</v>
      </c>
      <c r="C222" s="10">
        <v>240</v>
      </c>
      <c r="D222" s="48"/>
      <c r="E222" s="48"/>
      <c r="F222" s="118"/>
    </row>
    <row r="223" spans="1:6">
      <c r="A223" s="47" t="s">
        <v>39</v>
      </c>
      <c r="B223" s="61" t="s">
        <v>126</v>
      </c>
      <c r="C223" s="10">
        <v>300</v>
      </c>
      <c r="D223" s="48">
        <f>D224</f>
        <v>776</v>
      </c>
      <c r="E223" s="48">
        <f t="shared" ref="E223" si="11">E224</f>
        <v>802.4</v>
      </c>
      <c r="F223" s="118"/>
    </row>
    <row r="224" spans="1:6">
      <c r="A224" s="8" t="s">
        <v>21</v>
      </c>
      <c r="B224" s="61" t="s">
        <v>126</v>
      </c>
      <c r="C224" s="10">
        <v>320</v>
      </c>
      <c r="D224" s="48">
        <v>776</v>
      </c>
      <c r="E224" s="40">
        <v>802.4</v>
      </c>
    </row>
    <row r="225" spans="1:5" ht="56.25" customHeight="1">
      <c r="A225" s="46" t="s">
        <v>46</v>
      </c>
      <c r="B225" s="79" t="s">
        <v>127</v>
      </c>
      <c r="C225" s="9"/>
      <c r="D225" s="43">
        <f>D226</f>
        <v>7486.6</v>
      </c>
      <c r="E225" s="43">
        <f>E226</f>
        <v>7745</v>
      </c>
    </row>
    <row r="226" spans="1:5">
      <c r="A226" s="47" t="s">
        <v>39</v>
      </c>
      <c r="B226" s="61" t="s">
        <v>127</v>
      </c>
      <c r="C226" s="10">
        <v>300</v>
      </c>
      <c r="D226" s="48">
        <f>D227</f>
        <v>7486.6</v>
      </c>
      <c r="E226" s="48">
        <f>E227</f>
        <v>7745</v>
      </c>
    </row>
    <row r="227" spans="1:5" ht="15" customHeight="1">
      <c r="A227" s="47" t="s">
        <v>26</v>
      </c>
      <c r="B227" s="61" t="s">
        <v>127</v>
      </c>
      <c r="C227" s="61">
        <v>310</v>
      </c>
      <c r="D227" s="48">
        <v>7486.6</v>
      </c>
      <c r="E227" s="58">
        <v>7745</v>
      </c>
    </row>
    <row r="228" spans="1:5" ht="91.5" customHeight="1">
      <c r="A228" s="88" t="s">
        <v>170</v>
      </c>
      <c r="B228" s="79" t="s">
        <v>174</v>
      </c>
      <c r="C228" s="79"/>
      <c r="D228" s="43">
        <f>D229</f>
        <v>2513.9</v>
      </c>
      <c r="E228" s="43">
        <f>E229</f>
        <v>2600.4</v>
      </c>
    </row>
    <row r="229" spans="1:5" ht="17.25" customHeight="1">
      <c r="A229" s="81" t="s">
        <v>173</v>
      </c>
      <c r="B229" s="61" t="s">
        <v>174</v>
      </c>
      <c r="C229" s="61">
        <v>400</v>
      </c>
      <c r="D229" s="48">
        <f>D230</f>
        <v>2513.9</v>
      </c>
      <c r="E229" s="48">
        <f>E230</f>
        <v>2600.4</v>
      </c>
    </row>
    <row r="230" spans="1:5" ht="16.5" customHeight="1">
      <c r="A230" s="47" t="s">
        <v>171</v>
      </c>
      <c r="B230" s="61" t="s">
        <v>174</v>
      </c>
      <c r="C230" s="61">
        <v>410</v>
      </c>
      <c r="D230" s="48">
        <v>2513.9</v>
      </c>
      <c r="E230" s="40">
        <v>2600.4</v>
      </c>
    </row>
    <row r="231" spans="1:5" ht="82.5" hidden="1" customHeight="1">
      <c r="A231" s="88" t="s">
        <v>172</v>
      </c>
      <c r="B231" s="79" t="s">
        <v>175</v>
      </c>
      <c r="C231" s="60"/>
      <c r="D231" s="43">
        <f>D232</f>
        <v>0</v>
      </c>
      <c r="E231" s="40"/>
    </row>
    <row r="232" spans="1:5" ht="33.75" hidden="1" customHeight="1">
      <c r="A232" s="7" t="s">
        <v>52</v>
      </c>
      <c r="B232" s="61" t="s">
        <v>175</v>
      </c>
      <c r="C232" s="61">
        <v>200</v>
      </c>
      <c r="D232" s="48">
        <f>D233</f>
        <v>0</v>
      </c>
      <c r="E232" s="40"/>
    </row>
    <row r="233" spans="1:5" ht="28.5" hidden="1" customHeight="1">
      <c r="A233" s="7" t="s">
        <v>53</v>
      </c>
      <c r="B233" s="61" t="s">
        <v>175</v>
      </c>
      <c r="C233" s="61">
        <v>240</v>
      </c>
      <c r="D233" s="48"/>
      <c r="E233" s="40"/>
    </row>
    <row r="234" spans="1:5" ht="32.25" customHeight="1">
      <c r="A234" s="44" t="s">
        <v>116</v>
      </c>
      <c r="B234" s="15" t="s">
        <v>114</v>
      </c>
      <c r="C234" s="45"/>
      <c r="D234" s="11">
        <f>D235+D242</f>
        <v>3132.2999999999997</v>
      </c>
      <c r="E234" s="11">
        <f>E235+E242</f>
        <v>3240</v>
      </c>
    </row>
    <row r="235" spans="1:5" ht="47.25" customHeight="1">
      <c r="A235" s="46" t="s">
        <v>15</v>
      </c>
      <c r="B235" s="15" t="s">
        <v>115</v>
      </c>
      <c r="C235" s="10"/>
      <c r="D235" s="11">
        <f>D236+D238+D240</f>
        <v>3130.6</v>
      </c>
      <c r="E235" s="11">
        <f>E236+E238+E240</f>
        <v>3238.3</v>
      </c>
    </row>
    <row r="236" spans="1:5" ht="42.75" customHeight="1">
      <c r="A236" s="7" t="s">
        <v>50</v>
      </c>
      <c r="B236" s="10" t="s">
        <v>115</v>
      </c>
      <c r="C236" s="10">
        <v>100</v>
      </c>
      <c r="D236" s="23">
        <f>D237</f>
        <v>2825.4</v>
      </c>
      <c r="E236" s="23">
        <f>E237</f>
        <v>2921.5</v>
      </c>
    </row>
    <row r="237" spans="1:5" ht="27" customHeight="1">
      <c r="A237" s="8" t="s">
        <v>59</v>
      </c>
      <c r="B237" s="10" t="s">
        <v>115</v>
      </c>
      <c r="C237" s="10">
        <v>110</v>
      </c>
      <c r="D237" s="23">
        <v>2825.4</v>
      </c>
      <c r="E237" s="40">
        <v>2921.5</v>
      </c>
    </row>
    <row r="238" spans="1:5" ht="24.75" customHeight="1">
      <c r="A238" s="7" t="s">
        <v>52</v>
      </c>
      <c r="B238" s="10" t="s">
        <v>115</v>
      </c>
      <c r="C238" s="10">
        <v>200</v>
      </c>
      <c r="D238" s="23">
        <f>D239</f>
        <v>305.2</v>
      </c>
      <c r="E238" s="23">
        <f>E239</f>
        <v>316.8</v>
      </c>
    </row>
    <row r="239" spans="1:5" ht="27.75" customHeight="1">
      <c r="A239" s="7" t="s">
        <v>53</v>
      </c>
      <c r="B239" s="10" t="s">
        <v>115</v>
      </c>
      <c r="C239" s="10">
        <v>240</v>
      </c>
      <c r="D239" s="23">
        <v>305.2</v>
      </c>
      <c r="E239" s="40">
        <v>316.8</v>
      </c>
    </row>
    <row r="240" spans="1:5" ht="27.75" hidden="1" customHeight="1">
      <c r="A240" s="7" t="s">
        <v>19</v>
      </c>
      <c r="B240" s="10" t="s">
        <v>115</v>
      </c>
      <c r="C240" s="24">
        <v>800</v>
      </c>
      <c r="D240" s="73">
        <f>D241</f>
        <v>0</v>
      </c>
      <c r="E240" s="40"/>
    </row>
    <row r="241" spans="1:5" ht="27.75" hidden="1" customHeight="1" thickBot="1">
      <c r="A241" s="7" t="s">
        <v>17</v>
      </c>
      <c r="B241" s="10" t="s">
        <v>115</v>
      </c>
      <c r="C241" s="24">
        <v>850</v>
      </c>
      <c r="D241" s="73"/>
      <c r="E241" s="40"/>
    </row>
    <row r="242" spans="1:5" ht="27.75" customHeight="1">
      <c r="A242" s="89" t="s">
        <v>169</v>
      </c>
      <c r="B242" s="15" t="s">
        <v>208</v>
      </c>
      <c r="C242" s="15"/>
      <c r="D242" s="11">
        <f>D243</f>
        <v>1.7</v>
      </c>
      <c r="E242" s="11">
        <f>E243</f>
        <v>1.7</v>
      </c>
    </row>
    <row r="243" spans="1:5" ht="27.75" customHeight="1">
      <c r="A243" s="7" t="s">
        <v>53</v>
      </c>
      <c r="B243" s="10" t="s">
        <v>208</v>
      </c>
      <c r="C243" s="10">
        <v>200</v>
      </c>
      <c r="D243" s="23">
        <f>D244</f>
        <v>1.7</v>
      </c>
      <c r="E243" s="23">
        <f>E244</f>
        <v>1.7</v>
      </c>
    </row>
    <row r="244" spans="1:5" ht="27.75" customHeight="1">
      <c r="A244" s="7" t="s">
        <v>52</v>
      </c>
      <c r="B244" s="10" t="s">
        <v>208</v>
      </c>
      <c r="C244" s="10">
        <v>240</v>
      </c>
      <c r="D244" s="23">
        <v>1.7</v>
      </c>
      <c r="E244" s="40">
        <v>1.7</v>
      </c>
    </row>
    <row r="245" spans="1:5" ht="0.75" customHeight="1">
      <c r="A245" s="82" t="s">
        <v>217</v>
      </c>
      <c r="B245" s="83" t="s">
        <v>219</v>
      </c>
      <c r="C245" s="24"/>
      <c r="D245" s="11">
        <f t="shared" ref="D245:E247" si="12">D246</f>
        <v>0</v>
      </c>
      <c r="E245" s="11">
        <f t="shared" si="12"/>
        <v>0</v>
      </c>
    </row>
    <row r="246" spans="1:5" ht="25.5" hidden="1">
      <c r="A246" s="90" t="s">
        <v>218</v>
      </c>
      <c r="B246" s="15" t="s">
        <v>220</v>
      </c>
      <c r="C246" s="24"/>
      <c r="D246" s="23">
        <f t="shared" si="12"/>
        <v>0</v>
      </c>
      <c r="E246" s="23">
        <f t="shared" si="12"/>
        <v>0</v>
      </c>
    </row>
    <row r="247" spans="1:5" hidden="1">
      <c r="A247" s="17" t="s">
        <v>8</v>
      </c>
      <c r="B247" s="10" t="s">
        <v>220</v>
      </c>
      <c r="C247" s="24">
        <v>500</v>
      </c>
      <c r="D247" s="23">
        <f t="shared" si="12"/>
        <v>0</v>
      </c>
      <c r="E247" s="23">
        <f t="shared" si="12"/>
        <v>0</v>
      </c>
    </row>
    <row r="248" spans="1:5" hidden="1">
      <c r="A248" s="17" t="s">
        <v>11</v>
      </c>
      <c r="B248" s="10" t="s">
        <v>220</v>
      </c>
      <c r="C248" s="24">
        <v>540</v>
      </c>
      <c r="D248" s="23"/>
      <c r="E248" s="40"/>
    </row>
    <row r="249" spans="1:5" ht="26.25" customHeight="1">
      <c r="A249" s="41" t="s">
        <v>48</v>
      </c>
      <c r="B249" s="15" t="s">
        <v>49</v>
      </c>
      <c r="C249" s="42"/>
      <c r="D249" s="43">
        <f>D250+D253+D262+D267+D272+D278+D281+D292+D295+D298+D301+D275+D258+D289+D304</f>
        <v>8081.9</v>
      </c>
      <c r="E249" s="43">
        <f>E250+E253+E262+E267+E272+E278+E281+E292+E295+E298+E301+E275+E258+E289+E304</f>
        <v>8040.8</v>
      </c>
    </row>
    <row r="250" spans="1:5" ht="27.75" customHeight="1">
      <c r="A250" s="46" t="s">
        <v>5</v>
      </c>
      <c r="B250" s="15" t="s">
        <v>143</v>
      </c>
      <c r="C250" s="9"/>
      <c r="D250" s="43">
        <f>D251</f>
        <v>2145.3000000000002</v>
      </c>
      <c r="E250" s="43">
        <f>E251</f>
        <v>2055</v>
      </c>
    </row>
    <row r="251" spans="1:5" ht="45.75" customHeight="1">
      <c r="A251" s="7" t="s">
        <v>50</v>
      </c>
      <c r="B251" s="10" t="s">
        <v>143</v>
      </c>
      <c r="C251" s="10">
        <v>100</v>
      </c>
      <c r="D251" s="48">
        <f>D252</f>
        <v>2145.3000000000002</v>
      </c>
      <c r="E251" s="48">
        <f>E252</f>
        <v>2055</v>
      </c>
    </row>
    <row r="252" spans="1:5" ht="18.75" customHeight="1">
      <c r="A252" s="7" t="s">
        <v>51</v>
      </c>
      <c r="B252" s="10" t="s">
        <v>143</v>
      </c>
      <c r="C252" s="10">
        <v>120</v>
      </c>
      <c r="D252" s="48">
        <v>2145.3000000000002</v>
      </c>
      <c r="E252" s="40">
        <v>2055</v>
      </c>
    </row>
    <row r="253" spans="1:5" s="6" customFormat="1" ht="27.75" customHeight="1">
      <c r="A253" s="46" t="s">
        <v>1</v>
      </c>
      <c r="B253" s="15" t="s">
        <v>144</v>
      </c>
      <c r="C253" s="9"/>
      <c r="D253" s="43">
        <f>D254+D256</f>
        <v>1197.2</v>
      </c>
      <c r="E253" s="43">
        <f>E254+E256</f>
        <v>1147.8</v>
      </c>
    </row>
    <row r="254" spans="1:5" ht="45" customHeight="1">
      <c r="A254" s="7" t="s">
        <v>50</v>
      </c>
      <c r="B254" s="10" t="s">
        <v>144</v>
      </c>
      <c r="C254" s="10">
        <v>100</v>
      </c>
      <c r="D254" s="48">
        <f>D255</f>
        <v>1197.2</v>
      </c>
      <c r="E254" s="48">
        <f>E255</f>
        <v>1147.8</v>
      </c>
    </row>
    <row r="255" spans="1:5" ht="22.5" customHeight="1">
      <c r="A255" s="7" t="s">
        <v>51</v>
      </c>
      <c r="B255" s="10" t="s">
        <v>144</v>
      </c>
      <c r="C255" s="10">
        <v>120</v>
      </c>
      <c r="D255" s="48">
        <v>1197.2</v>
      </c>
      <c r="E255" s="40">
        <f>477.8+670</f>
        <v>1147.8</v>
      </c>
    </row>
    <row r="256" spans="1:5" ht="30" hidden="1" customHeight="1">
      <c r="A256" s="7" t="s">
        <v>52</v>
      </c>
      <c r="B256" s="10" t="s">
        <v>144</v>
      </c>
      <c r="C256" s="10">
        <v>200</v>
      </c>
      <c r="D256" s="48">
        <f>D257</f>
        <v>0</v>
      </c>
      <c r="E256" s="48">
        <f>E257</f>
        <v>0</v>
      </c>
    </row>
    <row r="257" spans="1:5" ht="30" hidden="1" customHeight="1">
      <c r="A257" s="7" t="s">
        <v>53</v>
      </c>
      <c r="B257" s="10" t="s">
        <v>144</v>
      </c>
      <c r="C257" s="10">
        <v>240</v>
      </c>
      <c r="D257" s="48"/>
      <c r="E257" s="40"/>
    </row>
    <row r="258" spans="1:5" ht="30" customHeight="1">
      <c r="A258" s="28" t="s">
        <v>16</v>
      </c>
      <c r="B258" s="15" t="s">
        <v>179</v>
      </c>
      <c r="C258" s="15"/>
      <c r="D258" s="43">
        <f>D259</f>
        <v>79</v>
      </c>
      <c r="E258" s="43">
        <f>E259</f>
        <v>79</v>
      </c>
    </row>
    <row r="259" spans="1:5" ht="21" customHeight="1">
      <c r="A259" s="8" t="s">
        <v>39</v>
      </c>
      <c r="B259" s="10" t="s">
        <v>179</v>
      </c>
      <c r="C259" s="10">
        <v>300</v>
      </c>
      <c r="D259" s="48">
        <f>D260+D261</f>
        <v>79</v>
      </c>
      <c r="E259" s="48">
        <f>E260+E261</f>
        <v>79</v>
      </c>
    </row>
    <row r="260" spans="1:5" ht="20.25" customHeight="1">
      <c r="A260" s="17" t="s">
        <v>21</v>
      </c>
      <c r="B260" s="10" t="s">
        <v>179</v>
      </c>
      <c r="C260" s="10">
        <v>320</v>
      </c>
      <c r="D260" s="48">
        <v>25</v>
      </c>
      <c r="E260" s="40">
        <v>25</v>
      </c>
    </row>
    <row r="261" spans="1:5" ht="18" customHeight="1">
      <c r="A261" s="47" t="s">
        <v>164</v>
      </c>
      <c r="B261" s="10" t="s">
        <v>179</v>
      </c>
      <c r="C261" s="10">
        <v>350</v>
      </c>
      <c r="D261" s="48">
        <v>54</v>
      </c>
      <c r="E261" s="40">
        <v>54</v>
      </c>
    </row>
    <row r="262" spans="1:5" s="2" customFormat="1" ht="30">
      <c r="A262" s="46" t="s">
        <v>41</v>
      </c>
      <c r="B262" s="15" t="s">
        <v>104</v>
      </c>
      <c r="C262" s="9"/>
      <c r="D262" s="59">
        <f>D263+D265</f>
        <v>4.8</v>
      </c>
      <c r="E262" s="59">
        <f>E263+E265</f>
        <v>4.8</v>
      </c>
    </row>
    <row r="263" spans="1:5" ht="38.25" customHeight="1">
      <c r="A263" s="7" t="s">
        <v>52</v>
      </c>
      <c r="B263" s="10" t="s">
        <v>104</v>
      </c>
      <c r="C263" s="10">
        <v>200</v>
      </c>
      <c r="D263" s="27">
        <f>D264</f>
        <v>0.3</v>
      </c>
      <c r="E263" s="27">
        <f>E264</f>
        <v>0.3</v>
      </c>
    </row>
    <row r="264" spans="1:5" ht="25.5">
      <c r="A264" s="7" t="s">
        <v>53</v>
      </c>
      <c r="B264" s="10" t="s">
        <v>104</v>
      </c>
      <c r="C264" s="10">
        <v>240</v>
      </c>
      <c r="D264" s="27">
        <v>0.3</v>
      </c>
      <c r="E264" s="40">
        <v>0.3</v>
      </c>
    </row>
    <row r="265" spans="1:5">
      <c r="A265" s="8" t="s">
        <v>8</v>
      </c>
      <c r="B265" s="10" t="s">
        <v>104</v>
      </c>
      <c r="C265" s="10">
        <v>500</v>
      </c>
      <c r="D265" s="48">
        <f>D266</f>
        <v>4.5</v>
      </c>
      <c r="E265" s="48">
        <f>E266</f>
        <v>4.5</v>
      </c>
    </row>
    <row r="266" spans="1:5">
      <c r="A266" s="8" t="s">
        <v>18</v>
      </c>
      <c r="B266" s="10" t="s">
        <v>104</v>
      </c>
      <c r="C266" s="10">
        <v>530</v>
      </c>
      <c r="D266" s="48">
        <v>4.5</v>
      </c>
      <c r="E266" s="40">
        <v>4.5</v>
      </c>
    </row>
    <row r="267" spans="1:5" ht="30">
      <c r="A267" s="18" t="s">
        <v>150</v>
      </c>
      <c r="B267" s="15" t="s">
        <v>149</v>
      </c>
      <c r="C267" s="15"/>
      <c r="D267" s="59">
        <f>D268+D270</f>
        <v>604.19999999999993</v>
      </c>
      <c r="E267" s="59">
        <f>E268+E270</f>
        <v>604.19999999999993</v>
      </c>
    </row>
    <row r="268" spans="1:5" ht="44.25" customHeight="1">
      <c r="A268" s="7" t="s">
        <v>50</v>
      </c>
      <c r="B268" s="10" t="s">
        <v>149</v>
      </c>
      <c r="C268" s="10">
        <v>100</v>
      </c>
      <c r="D268" s="27">
        <f>D269</f>
        <v>580.9</v>
      </c>
      <c r="E268" s="27">
        <f>E269</f>
        <v>580.9</v>
      </c>
    </row>
    <row r="269" spans="1:5" ht="29.25" customHeight="1">
      <c r="A269" s="8" t="s">
        <v>59</v>
      </c>
      <c r="B269" s="10" t="s">
        <v>149</v>
      </c>
      <c r="C269" s="10">
        <v>110</v>
      </c>
      <c r="D269" s="27">
        <v>580.9</v>
      </c>
      <c r="E269" s="40">
        <v>580.9</v>
      </c>
    </row>
    <row r="270" spans="1:5" ht="25.5">
      <c r="A270" s="7" t="s">
        <v>52</v>
      </c>
      <c r="B270" s="10" t="s">
        <v>149</v>
      </c>
      <c r="C270" s="10">
        <v>200</v>
      </c>
      <c r="D270" s="27">
        <f>D271</f>
        <v>23.3</v>
      </c>
      <c r="E270" s="27">
        <f>E271</f>
        <v>23.3</v>
      </c>
    </row>
    <row r="271" spans="1:5" ht="25.5">
      <c r="A271" s="7" t="s">
        <v>53</v>
      </c>
      <c r="B271" s="10" t="s">
        <v>149</v>
      </c>
      <c r="C271" s="10">
        <v>240</v>
      </c>
      <c r="D271" s="27">
        <v>23.3</v>
      </c>
      <c r="E271" s="40">
        <v>23.3</v>
      </c>
    </row>
    <row r="272" spans="1:5" ht="15">
      <c r="A272" s="46" t="s">
        <v>9</v>
      </c>
      <c r="B272" s="15" t="s">
        <v>145</v>
      </c>
      <c r="C272" s="9"/>
      <c r="D272" s="43">
        <f>D273</f>
        <v>1005.4</v>
      </c>
      <c r="E272" s="43">
        <f>E273</f>
        <v>1205.0999999999999</v>
      </c>
    </row>
    <row r="273" spans="1:5">
      <c r="A273" s="8" t="s">
        <v>19</v>
      </c>
      <c r="B273" s="10" t="s">
        <v>145</v>
      </c>
      <c r="C273" s="10">
        <v>800</v>
      </c>
      <c r="D273" s="48">
        <f>D274</f>
        <v>1005.4</v>
      </c>
      <c r="E273" s="48">
        <f>E274</f>
        <v>1205.0999999999999</v>
      </c>
    </row>
    <row r="274" spans="1:5">
      <c r="A274" s="8" t="s">
        <v>20</v>
      </c>
      <c r="B274" s="10" t="s">
        <v>145</v>
      </c>
      <c r="C274" s="10">
        <v>870</v>
      </c>
      <c r="D274" s="23">
        <v>1005.4</v>
      </c>
      <c r="E274" s="40">
        <v>1205.0999999999999</v>
      </c>
    </row>
    <row r="275" spans="1:5" ht="30">
      <c r="A275" s="18" t="s">
        <v>213</v>
      </c>
      <c r="B275" s="19" t="s">
        <v>214</v>
      </c>
      <c r="C275" s="19"/>
      <c r="D275" s="23">
        <f>D276</f>
        <v>0</v>
      </c>
      <c r="E275" s="23">
        <f>E276</f>
        <v>0</v>
      </c>
    </row>
    <row r="276" spans="1:5" ht="25.5">
      <c r="A276" s="7" t="s">
        <v>52</v>
      </c>
      <c r="B276" s="20" t="s">
        <v>214</v>
      </c>
      <c r="C276" s="20">
        <v>200</v>
      </c>
      <c r="D276" s="23">
        <f>D277</f>
        <v>0</v>
      </c>
      <c r="E276" s="23">
        <f>E277</f>
        <v>0</v>
      </c>
    </row>
    <row r="277" spans="1:5" ht="25.5">
      <c r="A277" s="7" t="s">
        <v>53</v>
      </c>
      <c r="B277" s="20" t="s">
        <v>214</v>
      </c>
      <c r="C277" s="20">
        <v>240</v>
      </c>
      <c r="D277" s="23"/>
      <c r="E277" s="40"/>
    </row>
    <row r="278" spans="1:5" ht="45">
      <c r="A278" s="46" t="s">
        <v>161</v>
      </c>
      <c r="B278" s="15" t="s">
        <v>162</v>
      </c>
      <c r="C278" s="15"/>
      <c r="D278" s="43">
        <f>D279</f>
        <v>1400</v>
      </c>
      <c r="E278" s="43">
        <f>E279</f>
        <v>1300</v>
      </c>
    </row>
    <row r="279" spans="1:5" ht="25.5">
      <c r="A279" s="8" t="s">
        <v>74</v>
      </c>
      <c r="B279" s="10" t="s">
        <v>162</v>
      </c>
      <c r="C279" s="10">
        <v>600</v>
      </c>
      <c r="D279" s="48">
        <f>D280</f>
        <v>1400</v>
      </c>
      <c r="E279" s="48">
        <f>E280</f>
        <v>1300</v>
      </c>
    </row>
    <row r="280" spans="1:5">
      <c r="A280" s="8" t="s">
        <v>163</v>
      </c>
      <c r="B280" s="10" t="s">
        <v>162</v>
      </c>
      <c r="C280" s="10">
        <v>620</v>
      </c>
      <c r="D280" s="48">
        <v>1400</v>
      </c>
      <c r="E280" s="58">
        <v>1300</v>
      </c>
    </row>
    <row r="281" spans="1:5" ht="75">
      <c r="A281" s="46" t="s">
        <v>42</v>
      </c>
      <c r="B281" s="15" t="s">
        <v>121</v>
      </c>
      <c r="C281" s="51"/>
      <c r="D281" s="43">
        <f>D282</f>
        <v>111</v>
      </c>
      <c r="E281" s="43">
        <f>E282</f>
        <v>111</v>
      </c>
    </row>
    <row r="282" spans="1:5">
      <c r="A282" s="8" t="s">
        <v>19</v>
      </c>
      <c r="B282" s="10" t="s">
        <v>121</v>
      </c>
      <c r="C282" s="84" t="s">
        <v>35</v>
      </c>
      <c r="D282" s="48">
        <f>D283</f>
        <v>111</v>
      </c>
      <c r="E282" s="48">
        <f>E283</f>
        <v>111</v>
      </c>
    </row>
    <row r="283" spans="1:5" ht="25.5">
      <c r="A283" s="8" t="s">
        <v>34</v>
      </c>
      <c r="B283" s="10" t="s">
        <v>121</v>
      </c>
      <c r="C283" s="84" t="s">
        <v>36</v>
      </c>
      <c r="D283" s="48">
        <v>111</v>
      </c>
      <c r="E283" s="58">
        <v>111</v>
      </c>
    </row>
    <row r="284" spans="1:5" s="4" customFormat="1" ht="14.25" hidden="1">
      <c r="A284" s="57" t="s">
        <v>8</v>
      </c>
      <c r="B284" s="10" t="s">
        <v>167</v>
      </c>
      <c r="C284" s="10">
        <v>500</v>
      </c>
      <c r="D284" s="48">
        <f>D285</f>
        <v>0</v>
      </c>
      <c r="E284" s="40"/>
    </row>
    <row r="285" spans="1:5" s="4" customFormat="1" ht="14.25" hidden="1">
      <c r="A285" s="91" t="s">
        <v>165</v>
      </c>
      <c r="B285" s="10" t="s">
        <v>167</v>
      </c>
      <c r="C285" s="10">
        <v>520</v>
      </c>
      <c r="D285" s="48"/>
      <c r="E285" s="40"/>
    </row>
    <row r="286" spans="1:5" s="4" customFormat="1" ht="45" hidden="1">
      <c r="A286" s="46" t="s">
        <v>166</v>
      </c>
      <c r="B286" s="15" t="s">
        <v>168</v>
      </c>
      <c r="C286" s="10"/>
      <c r="D286" s="43">
        <f>D287</f>
        <v>0</v>
      </c>
      <c r="E286" s="40"/>
    </row>
    <row r="287" spans="1:5" s="4" customFormat="1" ht="14.25" hidden="1">
      <c r="A287" s="57" t="s">
        <v>8</v>
      </c>
      <c r="B287" s="10" t="s">
        <v>168</v>
      </c>
      <c r="C287" s="10">
        <v>500</v>
      </c>
      <c r="D287" s="48">
        <f>D288</f>
        <v>0</v>
      </c>
      <c r="E287" s="40"/>
    </row>
    <row r="288" spans="1:5" s="4" customFormat="1" ht="14.25" hidden="1">
      <c r="A288" s="91" t="s">
        <v>165</v>
      </c>
      <c r="B288" s="10" t="s">
        <v>168</v>
      </c>
      <c r="C288" s="10">
        <v>520</v>
      </c>
      <c r="D288" s="48"/>
      <c r="E288" s="40"/>
    </row>
    <row r="289" spans="1:5" s="4" customFormat="1" ht="75">
      <c r="A289" s="98" t="s">
        <v>238</v>
      </c>
      <c r="B289" s="97" t="s">
        <v>235</v>
      </c>
      <c r="C289" s="96"/>
      <c r="D289" s="93">
        <f>D290</f>
        <v>0.1</v>
      </c>
      <c r="E289" s="93">
        <f>E290</f>
        <v>0.1</v>
      </c>
    </row>
    <row r="290" spans="1:5" s="4" customFormat="1" ht="25.5">
      <c r="A290" s="99" t="s">
        <v>52</v>
      </c>
      <c r="B290" s="95" t="s">
        <v>235</v>
      </c>
      <c r="C290" s="92" t="s">
        <v>236</v>
      </c>
      <c r="D290" s="93">
        <f>D291</f>
        <v>0.1</v>
      </c>
      <c r="E290" s="93">
        <f>E291</f>
        <v>0.1</v>
      </c>
    </row>
    <row r="291" spans="1:5" s="4" customFormat="1" ht="25.5">
      <c r="A291" s="99" t="s">
        <v>53</v>
      </c>
      <c r="B291" s="95" t="s">
        <v>235</v>
      </c>
      <c r="C291" s="92" t="s">
        <v>237</v>
      </c>
      <c r="D291" s="93">
        <v>0.1</v>
      </c>
      <c r="E291" s="94">
        <v>0.1</v>
      </c>
    </row>
    <row r="292" spans="1:5" s="4" customFormat="1" ht="15">
      <c r="A292" s="46" t="s">
        <v>83</v>
      </c>
      <c r="B292" s="15" t="s">
        <v>147</v>
      </c>
      <c r="C292" s="9"/>
      <c r="D292" s="43">
        <f>D293</f>
        <v>1494.9</v>
      </c>
      <c r="E292" s="43">
        <f>E293</f>
        <v>1494.9</v>
      </c>
    </row>
    <row r="293" spans="1:5" s="4" customFormat="1">
      <c r="A293" s="8" t="s">
        <v>39</v>
      </c>
      <c r="B293" s="10" t="s">
        <v>147</v>
      </c>
      <c r="C293" s="10">
        <v>300</v>
      </c>
      <c r="D293" s="48">
        <f>D294</f>
        <v>1494.9</v>
      </c>
      <c r="E293" s="48">
        <f>E294</f>
        <v>1494.9</v>
      </c>
    </row>
    <row r="294" spans="1:5" s="4" customFormat="1">
      <c r="A294" s="8" t="s">
        <v>21</v>
      </c>
      <c r="B294" s="10" t="s">
        <v>147</v>
      </c>
      <c r="C294" s="10">
        <v>320</v>
      </c>
      <c r="D294" s="23">
        <v>1494.9</v>
      </c>
      <c r="E294" s="40">
        <v>1494.9</v>
      </c>
    </row>
    <row r="295" spans="1:5" s="4" customFormat="1" ht="17.25" customHeight="1">
      <c r="A295" s="46" t="s">
        <v>28</v>
      </c>
      <c r="B295" s="15" t="s">
        <v>146</v>
      </c>
      <c r="C295" s="15"/>
      <c r="D295" s="11">
        <f>D296</f>
        <v>7.6</v>
      </c>
      <c r="E295" s="11">
        <f>E296</f>
        <v>7.6</v>
      </c>
    </row>
    <row r="296" spans="1:5" s="4" customFormat="1">
      <c r="A296" s="8" t="s">
        <v>39</v>
      </c>
      <c r="B296" s="10" t="s">
        <v>146</v>
      </c>
      <c r="C296" s="10">
        <v>300</v>
      </c>
      <c r="D296" s="23">
        <f>D297</f>
        <v>7.6</v>
      </c>
      <c r="E296" s="23">
        <f>E297</f>
        <v>7.6</v>
      </c>
    </row>
    <row r="297" spans="1:5" s="4" customFormat="1" ht="12" customHeight="1">
      <c r="A297" s="47" t="s">
        <v>26</v>
      </c>
      <c r="B297" s="10" t="s">
        <v>146</v>
      </c>
      <c r="C297" s="10">
        <v>310</v>
      </c>
      <c r="D297" s="23">
        <v>7.6</v>
      </c>
      <c r="E297" s="40">
        <v>7.6</v>
      </c>
    </row>
    <row r="298" spans="1:5" s="4" customFormat="1" ht="30" hidden="1">
      <c r="A298" s="46" t="s">
        <v>13</v>
      </c>
      <c r="B298" s="15" t="s">
        <v>119</v>
      </c>
      <c r="C298" s="9"/>
      <c r="D298" s="43">
        <f>D299</f>
        <v>0</v>
      </c>
      <c r="E298" s="43">
        <f>E299</f>
        <v>0</v>
      </c>
    </row>
    <row r="299" spans="1:5" s="4" customFormat="1" hidden="1">
      <c r="A299" s="8" t="s">
        <v>8</v>
      </c>
      <c r="B299" s="10" t="s">
        <v>119</v>
      </c>
      <c r="C299" s="10">
        <v>500</v>
      </c>
      <c r="D299" s="48">
        <f>D300</f>
        <v>0</v>
      </c>
      <c r="E299" s="48">
        <f>E300</f>
        <v>0</v>
      </c>
    </row>
    <row r="300" spans="1:5" s="4" customFormat="1" ht="12.75" hidden="1" customHeight="1">
      <c r="A300" s="8" t="s">
        <v>18</v>
      </c>
      <c r="B300" s="10" t="s">
        <v>119</v>
      </c>
      <c r="C300" s="10">
        <v>530</v>
      </c>
      <c r="D300" s="48"/>
      <c r="E300" s="40"/>
    </row>
    <row r="301" spans="1:5" s="4" customFormat="1" ht="10.5" hidden="1" customHeight="1">
      <c r="A301" s="46" t="s">
        <v>33</v>
      </c>
      <c r="B301" s="85" t="s">
        <v>120</v>
      </c>
      <c r="C301" s="10"/>
      <c r="D301" s="43">
        <f>D302</f>
        <v>0</v>
      </c>
      <c r="E301" s="40"/>
    </row>
    <row r="302" spans="1:5" s="4" customFormat="1" ht="14.25" hidden="1">
      <c r="A302" s="57" t="s">
        <v>8</v>
      </c>
      <c r="B302" s="86" t="s">
        <v>120</v>
      </c>
      <c r="C302" s="10">
        <v>500</v>
      </c>
      <c r="D302" s="48">
        <f>D303</f>
        <v>0</v>
      </c>
      <c r="E302" s="40"/>
    </row>
    <row r="303" spans="1:5" s="4" customFormat="1" hidden="1">
      <c r="A303" s="8" t="s">
        <v>11</v>
      </c>
      <c r="B303" s="86" t="s">
        <v>120</v>
      </c>
      <c r="C303" s="10">
        <v>540</v>
      </c>
      <c r="D303" s="48"/>
      <c r="E303" s="40"/>
    </row>
    <row r="304" spans="1:5" s="4" customFormat="1" ht="38.25">
      <c r="A304" s="108" t="s">
        <v>240</v>
      </c>
      <c r="B304" s="109" t="s">
        <v>241</v>
      </c>
      <c r="C304" s="109"/>
      <c r="D304" s="110">
        <f>D305</f>
        <v>32.4</v>
      </c>
      <c r="E304" s="110">
        <f>E305</f>
        <v>31.3</v>
      </c>
    </row>
    <row r="305" spans="1:5" s="4" customFormat="1">
      <c r="A305" s="104" t="s">
        <v>8</v>
      </c>
      <c r="B305" s="111" t="s">
        <v>241</v>
      </c>
      <c r="C305" s="111">
        <v>500</v>
      </c>
      <c r="D305" s="112">
        <f>D306</f>
        <v>32.4</v>
      </c>
      <c r="E305" s="112">
        <f>E306</f>
        <v>31.3</v>
      </c>
    </row>
    <row r="306" spans="1:5" s="4" customFormat="1">
      <c r="A306" s="113" t="s">
        <v>165</v>
      </c>
      <c r="B306" s="111" t="s">
        <v>241</v>
      </c>
      <c r="C306" s="111">
        <v>520</v>
      </c>
      <c r="D306" s="112">
        <v>32.4</v>
      </c>
      <c r="E306" s="94">
        <v>31.3</v>
      </c>
    </row>
    <row r="307" spans="1:5" ht="33.75" customHeight="1">
      <c r="A307" s="87" t="s">
        <v>130</v>
      </c>
      <c r="B307" s="15"/>
      <c r="C307" s="42"/>
      <c r="D307" s="43">
        <f>D249+D209+D200+D161+D137+D64+D55+D12+D45+D245+D50</f>
        <v>690893.29999999993</v>
      </c>
      <c r="E307" s="43">
        <f>E249+E209+E200+E161+E137+E64+E55+E12+E45+E245+E50</f>
        <v>644539.79999999993</v>
      </c>
    </row>
    <row r="308" spans="1:5">
      <c r="C308" s="5"/>
    </row>
    <row r="309" spans="1:5">
      <c r="C309" s="5"/>
      <c r="D309" s="13"/>
    </row>
    <row r="310" spans="1:5">
      <c r="C310" s="5"/>
      <c r="D310" s="13"/>
      <c r="E310" s="13"/>
    </row>
    <row r="311" spans="1:5">
      <c r="C311" s="5"/>
    </row>
    <row r="312" spans="1:5">
      <c r="C312" s="5"/>
    </row>
    <row r="313" spans="1:5">
      <c r="C313" s="5"/>
    </row>
    <row r="314" spans="1:5">
      <c r="C314" s="5"/>
    </row>
    <row r="315" spans="1:5">
      <c r="C315" s="5"/>
    </row>
    <row r="316" spans="1:5">
      <c r="C316" s="5"/>
    </row>
    <row r="317" spans="1:5">
      <c r="C317" s="5"/>
    </row>
    <row r="318" spans="1:5">
      <c r="C318" s="5"/>
    </row>
    <row r="319" spans="1:5">
      <c r="C319" s="5"/>
    </row>
    <row r="320" spans="1:5">
      <c r="C320" s="5"/>
    </row>
    <row r="321" spans="3:3">
      <c r="C321" s="5"/>
    </row>
    <row r="322" spans="3:3">
      <c r="C322" s="5"/>
    </row>
    <row r="323" spans="3:3">
      <c r="C323" s="5"/>
    </row>
    <row r="324" spans="3:3">
      <c r="C324" s="5"/>
    </row>
    <row r="325" spans="3:3">
      <c r="C325" s="5"/>
    </row>
    <row r="326" spans="3:3">
      <c r="C326" s="5"/>
    </row>
    <row r="327" spans="3:3">
      <c r="C327" s="5"/>
    </row>
  </sheetData>
  <mergeCells count="8">
    <mergeCell ref="E9:E10"/>
    <mergeCell ref="F220:F223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2019-11-13T10:50:57Z</cp:lastPrinted>
  <dcterms:created xsi:type="dcterms:W3CDTF">2004-12-14T02:28:06Z</dcterms:created>
  <dcterms:modified xsi:type="dcterms:W3CDTF">2020-03-13T02:10:02Z</dcterms:modified>
</cp:coreProperties>
</file>