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<sst xmlns="http://schemas.openxmlformats.org/spreadsheetml/2006/main" count="711" uniqueCount="334">
  <si>
    <t>самцы с неокостеневшими рогами (пантами)</t>
  </si>
  <si>
    <t>1. Акшинский район</t>
  </si>
  <si>
    <t xml:space="preserve"> ООУ</t>
  </si>
  <si>
    <t>ИП Глушков В.Л.</t>
  </si>
  <si>
    <t>ИП Щеглов В.А.</t>
  </si>
  <si>
    <t>2. Александрово-Заводский район</t>
  </si>
  <si>
    <t>3. Балейский район</t>
  </si>
  <si>
    <t>ООУ</t>
  </si>
  <si>
    <t>4. Борзинский район</t>
  </si>
  <si>
    <t>5. Газимуро-Заводский район</t>
  </si>
  <si>
    <t>6. Забайкальский район</t>
  </si>
  <si>
    <t>7. Калганский район</t>
  </si>
  <si>
    <t>8. Каларский район</t>
  </si>
  <si>
    <t>ОМНС «Геван»</t>
  </si>
  <si>
    <t>9. Карымский район</t>
  </si>
  <si>
    <t>ООО «Телекомремстройсервис»</t>
  </si>
  <si>
    <t>ООО «Лось»</t>
  </si>
  <si>
    <t xml:space="preserve">ООО «Ургуй» </t>
  </si>
  <si>
    <t>ООО «Талчер»</t>
  </si>
  <si>
    <t>10. Краснокаменский район</t>
  </si>
  <si>
    <t xml:space="preserve">ООУ </t>
  </si>
  <si>
    <t>11. Красночикойский район</t>
  </si>
  <si>
    <t xml:space="preserve">СПК «Черемхово» </t>
  </si>
  <si>
    <t>ООО «Таежная компания»</t>
  </si>
  <si>
    <t>ООО «Горлинка»</t>
  </si>
  <si>
    <t>ИП Агафонов Г.М.</t>
  </si>
  <si>
    <t>12. Кыринский район</t>
  </si>
  <si>
    <t>МУП «Кыринское ОПХ»</t>
  </si>
  <si>
    <t>13. Могочинский район</t>
  </si>
  <si>
    <t>ООО МПЗХ «Охотник»</t>
  </si>
  <si>
    <t>14. Нерчинский район</t>
  </si>
  <si>
    <t>15. Нерчинско-Заводский район</t>
  </si>
  <si>
    <t>16. Оловяннинский район</t>
  </si>
  <si>
    <t>17.  Ононский район</t>
  </si>
  <si>
    <t>18. Петровск-Забайкальский район</t>
  </si>
  <si>
    <t>ИП Беломестнов А.П.</t>
  </si>
  <si>
    <t>ООО «Дальсо-природа»</t>
  </si>
  <si>
    <t>19. Приаргунский район</t>
  </si>
  <si>
    <t>20. Сретенский район</t>
  </si>
  <si>
    <t>21. Тунгокоченский район</t>
  </si>
  <si>
    <t>ООО «Каренга»</t>
  </si>
  <si>
    <t>ИП Кириллова О.П.</t>
  </si>
  <si>
    <t>22. Тунгиро-Олёкминский район</t>
  </si>
  <si>
    <t>ООО «Тунгирохота»</t>
  </si>
  <si>
    <t>23. Улётовский район</t>
  </si>
  <si>
    <t>ИП Шолохов А.Н.</t>
  </si>
  <si>
    <t>ООО «Востокэнергомонтаж»</t>
  </si>
  <si>
    <t>ООО «Улётовский КЗПХ»</t>
  </si>
  <si>
    <t>24. Хилокский район</t>
  </si>
  <si>
    <t>25. Чернышевский район</t>
  </si>
  <si>
    <t>26. Читинский район</t>
  </si>
  <si>
    <t>ООО «Лесгеоконсалтинг»</t>
  </si>
  <si>
    <t>ООО «Читинское охотничье хозяйство»</t>
  </si>
  <si>
    <t>ООО «Герум»</t>
  </si>
  <si>
    <t>ИП Иванов Э.Ю.</t>
  </si>
  <si>
    <t>ИП Лиханов Д.И.</t>
  </si>
  <si>
    <t>ООО «Чита-Охота»</t>
  </si>
  <si>
    <t>27. Шелопугинский район</t>
  </si>
  <si>
    <t>28. Шилкинский район</t>
  </si>
  <si>
    <t>ИП Леонова Л.В.</t>
  </si>
  <si>
    <t>29. Агинский район</t>
  </si>
  <si>
    <t>ИП Федорова И.А.</t>
  </si>
  <si>
    <t>30. Дульдургинский район</t>
  </si>
  <si>
    <t>31. Могойтуйский район</t>
  </si>
  <si>
    <t>Итого:</t>
  </si>
  <si>
    <t>Наименование закрепленного охотничьего угодья, общедоступных охотничьих угодий муниципальных районов.</t>
  </si>
  <si>
    <t>Общая площадь охотничьих угодий тыс. га</t>
  </si>
  <si>
    <t xml:space="preserve">Численность вида охотничьего ресурса, особей по состоянию на 1 апреля </t>
  </si>
  <si>
    <t>в том числе:</t>
  </si>
  <si>
    <t>ИП Дрёмов П.М.</t>
  </si>
  <si>
    <t>Показатель численности вида охотничьего ресурса, особей на 1000 га охотничьих угодий</t>
  </si>
  <si>
    <t>Квоты добычи вида охотничьего ресурса</t>
  </si>
  <si>
    <t>взрослые</t>
  </si>
  <si>
    <t>Всего, особей</t>
  </si>
  <si>
    <r>
      <t>Благородного оленя</t>
    </r>
    <r>
      <rPr>
        <sz val="12"/>
        <color indexed="8"/>
        <rFont val="Arial"/>
        <family val="2"/>
      </rPr>
      <t xml:space="preserve"> на территории охотничьих угодий</t>
    </r>
  </si>
  <si>
    <t>до 1 года</t>
  </si>
  <si>
    <t>самцы во время гона</t>
  </si>
  <si>
    <t>без разделения по половому признаку</t>
  </si>
  <si>
    <t>1.1</t>
  </si>
  <si>
    <t>1.2</t>
  </si>
  <si>
    <t>1.3</t>
  </si>
  <si>
    <t>1.4</t>
  </si>
  <si>
    <t>1.5</t>
  </si>
  <si>
    <t>1.6</t>
  </si>
  <si>
    <t>1.1.1</t>
  </si>
  <si>
    <t>2.1</t>
  </si>
  <si>
    <t>2.2</t>
  </si>
  <si>
    <t>Охотхозяйство «Каменск-Боровское» ЗабКОООиР</t>
  </si>
  <si>
    <t>3.1</t>
  </si>
  <si>
    <t>3.2</t>
  </si>
  <si>
    <t>Охотхозяйство «Балейское» ЗабКОООиР</t>
  </si>
  <si>
    <t>3.3</t>
  </si>
  <si>
    <t>4.1</t>
  </si>
  <si>
    <t>4.2</t>
  </si>
  <si>
    <t>Охотхозяйство «Ключевское» ЗабКОООиР</t>
  </si>
  <si>
    <t>4.3</t>
  </si>
  <si>
    <t>5.1</t>
  </si>
  <si>
    <t>5.2</t>
  </si>
  <si>
    <t>Охотхозяйство «Газимурское» ЗабКОООиР</t>
  </si>
  <si>
    <t>5.3</t>
  </si>
  <si>
    <t>6.1</t>
  </si>
  <si>
    <t>7.1</t>
  </si>
  <si>
    <t>8.1</t>
  </si>
  <si>
    <t>8.2</t>
  </si>
  <si>
    <t>8.3</t>
  </si>
  <si>
    <t>ООО Эрен-плюс, участок №2</t>
  </si>
  <si>
    <t>9.1</t>
  </si>
  <si>
    <t>9.1.1</t>
  </si>
  <si>
    <t>9.2</t>
  </si>
  <si>
    <t>Охотхозяйство «Карымское» ЗабКОООиР</t>
  </si>
  <si>
    <t>9.3</t>
  </si>
  <si>
    <t>9.4</t>
  </si>
  <si>
    <t>9.5</t>
  </si>
  <si>
    <t>9.6</t>
  </si>
  <si>
    <t>9.7</t>
  </si>
  <si>
    <t>10.1</t>
  </si>
  <si>
    <t>11.1</t>
  </si>
  <si>
    <t>11.1.1.</t>
  </si>
  <si>
    <t>11.2</t>
  </si>
  <si>
    <t>11.3</t>
  </si>
  <si>
    <t>11.4</t>
  </si>
  <si>
    <t>11.5</t>
  </si>
  <si>
    <t>11.6</t>
  </si>
  <si>
    <t>12.1</t>
  </si>
  <si>
    <t>12.1.1</t>
  </si>
  <si>
    <t>12.3</t>
  </si>
  <si>
    <t>13.1</t>
  </si>
  <si>
    <t>13.2</t>
  </si>
  <si>
    <t>14.1</t>
  </si>
  <si>
    <t>14.2</t>
  </si>
  <si>
    <t>Охотхозяйство «Калининское» ЗабКОООиР</t>
  </si>
  <si>
    <t>14.3</t>
  </si>
  <si>
    <t>Охотхозяйство «Карповское» ЗабКОООиР</t>
  </si>
  <si>
    <t>14.4</t>
  </si>
  <si>
    <t>14.5</t>
  </si>
  <si>
    <t>15.1</t>
  </si>
  <si>
    <t>15.2</t>
  </si>
  <si>
    <t>Охотхозяйство «Нерчинско-Заводское» ЗабКОООиР</t>
  </si>
  <si>
    <t>15.3</t>
  </si>
  <si>
    <t>ООО "Талакан"</t>
  </si>
  <si>
    <t>16.1</t>
  </si>
  <si>
    <t>16.2</t>
  </si>
  <si>
    <t>Охотхозяйство «Оловяннинское» ЗабКОООиР</t>
  </si>
  <si>
    <t>17.1</t>
  </si>
  <si>
    <t>18.1</t>
  </si>
  <si>
    <t>18.2</t>
  </si>
  <si>
    <t xml:space="preserve">Охотхозяйство «Балягинское»  ЗабКОООиР </t>
  </si>
  <si>
    <t>18.3</t>
  </si>
  <si>
    <t xml:space="preserve">Охотхозяйство «Катангарское»  ЗабКОООиР </t>
  </si>
  <si>
    <t>18.4</t>
  </si>
  <si>
    <t>18.5</t>
  </si>
  <si>
    <t>18.6</t>
  </si>
  <si>
    <t>19.1</t>
  </si>
  <si>
    <t>19.2</t>
  </si>
  <si>
    <t>Охотхозяйство «Быркинское» ЗабКОООиР</t>
  </si>
  <si>
    <t>20.1</t>
  </si>
  <si>
    <t>20.2</t>
  </si>
  <si>
    <t>Охотхозяйство «Сретенское» ЗабКОООиР</t>
  </si>
  <si>
    <t>20.3</t>
  </si>
  <si>
    <t>20.4</t>
  </si>
  <si>
    <t>Охотхозяйство «Усть-Карское» ЗабКОООиР</t>
  </si>
  <si>
    <t>Охотхозяйство «Кокуйское» ЗабКОООиР</t>
  </si>
  <si>
    <t>21.1</t>
  </si>
  <si>
    <t>21.2</t>
  </si>
  <si>
    <t>Охотхозяйство «Ульдургинское» ЗабКОООиР</t>
  </si>
  <si>
    <t>21.3</t>
  </si>
  <si>
    <t>21.4</t>
  </si>
  <si>
    <t>22.1</t>
  </si>
  <si>
    <t>22.2</t>
  </si>
  <si>
    <t>23.1</t>
  </si>
  <si>
    <t>23.2</t>
  </si>
  <si>
    <t>Охотхозяйство «Улётовское» ЗабКОООиР</t>
  </si>
  <si>
    <t>23.3</t>
  </si>
  <si>
    <t>23.4</t>
  </si>
  <si>
    <t>23.5</t>
  </si>
  <si>
    <t>24.1</t>
  </si>
  <si>
    <t>24.2</t>
  </si>
  <si>
    <t>Охотхозяйство «Хилокское» ЗабКОООиР</t>
  </si>
  <si>
    <t>25.1</t>
  </si>
  <si>
    <t>26.1</t>
  </si>
  <si>
    <t>26.2</t>
  </si>
  <si>
    <t>Охотхозяйство «Кручининское» ЗабКОООиР</t>
  </si>
  <si>
    <t>26.3</t>
  </si>
  <si>
    <t>Охотхозяйство «Маккавеевское» ЗабКОООиР</t>
  </si>
  <si>
    <t>26.4</t>
  </si>
  <si>
    <t>Охотхозяйство «Оленгуйское» ЗабКОООиР</t>
  </si>
  <si>
    <t>26.5</t>
  </si>
  <si>
    <t>Охотхозяйство «Яблоновское» ЗабКОООиР</t>
  </si>
  <si>
    <t>26.6</t>
  </si>
  <si>
    <t>Охотхозяйство «Читинское» ЗабКОООиР</t>
  </si>
  <si>
    <t>26.7</t>
  </si>
  <si>
    <t>26.8</t>
  </si>
  <si>
    <t>26.9</t>
  </si>
  <si>
    <t>26.10</t>
  </si>
  <si>
    <t>26.11</t>
  </si>
  <si>
    <t>26.12</t>
  </si>
  <si>
    <t>26.13</t>
  </si>
  <si>
    <t>26.14</t>
  </si>
  <si>
    <t>26.1.1</t>
  </si>
  <si>
    <t>27.1</t>
  </si>
  <si>
    <t>27.2</t>
  </si>
  <si>
    <t>Охотхозяйство «Шелопугинское» ЗабКОООиР</t>
  </si>
  <si>
    <t>28.1</t>
  </si>
  <si>
    <t>28.2</t>
  </si>
  <si>
    <t>Охотхозяйство «Первомайское» ЗабКОООиР</t>
  </si>
  <si>
    <t>28.3</t>
  </si>
  <si>
    <t>Охотхозяйство «Шилкинское» ЗабКОООиР</t>
  </si>
  <si>
    <t>28.4</t>
  </si>
  <si>
    <t>28.5</t>
  </si>
  <si>
    <t>29.1</t>
  </si>
  <si>
    <t>29.2</t>
  </si>
  <si>
    <t>Охотхозяйство «Агинское» ЗабКОООиР</t>
  </si>
  <si>
    <t>29.3</t>
  </si>
  <si>
    <t>30.1</t>
  </si>
  <si>
    <t>30.2</t>
  </si>
  <si>
    <t>Охотхозяйство «Дульдургинское» ЗабКОООиР</t>
  </si>
  <si>
    <t>31.1</t>
  </si>
  <si>
    <t>Охотхозяйство «Онкоекское» ЗабКОООиР</t>
  </si>
  <si>
    <t>Охотхозяйство «Новопавловское» ЗабКОООиР</t>
  </si>
  <si>
    <t>№  п/п</t>
  </si>
  <si>
    <t xml:space="preserve">Проект квот добычи </t>
  </si>
  <si>
    <t>23.6</t>
  </si>
  <si>
    <t>ООО "Недра"</t>
  </si>
  <si>
    <t xml:space="preserve"> «Сибцветметэнерго»</t>
  </si>
  <si>
    <t>4.4</t>
  </si>
  <si>
    <t>ИП Русинов А.И.</t>
  </si>
  <si>
    <t>7.2</t>
  </si>
  <si>
    <t>12.2</t>
  </si>
  <si>
    <t>12.4</t>
  </si>
  <si>
    <t>ООО "Край"</t>
  </si>
  <si>
    <t>ООО "Прометей"</t>
  </si>
  <si>
    <t>18.7</t>
  </si>
  <si>
    <t>18.8</t>
  </si>
  <si>
    <t>18.9</t>
  </si>
  <si>
    <t>ИП Федотов С.А.</t>
  </si>
  <si>
    <t>ООО "Петровский"</t>
  </si>
  <si>
    <t>ООО "Мегастрой+"</t>
  </si>
  <si>
    <t>20.5</t>
  </si>
  <si>
    <t>ИП Ефимов В.А.</t>
  </si>
  <si>
    <t>23.7</t>
  </si>
  <si>
    <t>ООО "Егерь"</t>
  </si>
  <si>
    <t>24.3</t>
  </si>
  <si>
    <t>24.4</t>
  </si>
  <si>
    <t>24.5</t>
  </si>
  <si>
    <t>24.6</t>
  </si>
  <si>
    <t>ИП Торопшин В.А.</t>
  </si>
  <si>
    <t>ООО "Охотник плюс"</t>
  </si>
  <si>
    <t>ИП Голубцов А.Г.</t>
  </si>
  <si>
    <t>ИП Макаров А.А.</t>
  </si>
  <si>
    <t>25.2</t>
  </si>
  <si>
    <t>Охотхозяйство "Чернышевское" ЗабКОООиР</t>
  </si>
  <si>
    <t>Охотхозяйство "Калганское" ЗабКОООиР</t>
  </si>
  <si>
    <t>2016 г.</t>
  </si>
  <si>
    <t>ООО "Алдан"</t>
  </si>
  <si>
    <t>ООО «Становик»</t>
  </si>
  <si>
    <t>ИП Колесников С.Б.</t>
  </si>
  <si>
    <t>12.5</t>
  </si>
  <si>
    <t>12.6</t>
  </si>
  <si>
    <t>12.7</t>
  </si>
  <si>
    <t>ИП Самсонов В.Ф.</t>
  </si>
  <si>
    <t>18.10</t>
  </si>
  <si>
    <t>ИП Забелин Е.А.</t>
  </si>
  <si>
    <t>20.6</t>
  </si>
  <si>
    <t>20.7</t>
  </si>
  <si>
    <t>ООО "Кедр"</t>
  </si>
  <si>
    <t>23.8</t>
  </si>
  <si>
    <t>ИП Калинина А.К.</t>
  </si>
  <si>
    <t>ИП Галданова Т.Н.</t>
  </si>
  <si>
    <t>ИП Глебушкин П.В.</t>
  </si>
  <si>
    <t>24.7</t>
  </si>
  <si>
    <t>24.8</t>
  </si>
  <si>
    <t>24.9</t>
  </si>
  <si>
    <t>0.3</t>
  </si>
  <si>
    <t>0.4</t>
  </si>
  <si>
    <t>0.9</t>
  </si>
  <si>
    <t>0.1</t>
  </si>
  <si>
    <t>1.6.1</t>
  </si>
  <si>
    <t>0.8</t>
  </si>
  <si>
    <t>24.1.1</t>
  </si>
  <si>
    <t>0.7</t>
  </si>
  <si>
    <t>ООО "Барс"</t>
  </si>
  <si>
    <t>ООО «Заказник»</t>
  </si>
  <si>
    <t>ИП Еремин С.А.</t>
  </si>
  <si>
    <t xml:space="preserve"> В целях научно-исследовательской деятельности НИИВ Восточной Сибири - филиал СФНЦА РАН  </t>
  </si>
  <si>
    <t>НИИВ Восточной Сибири - филиал СФНЦА РАН</t>
  </si>
  <si>
    <t xml:space="preserve">Забайкальского края </t>
  </si>
  <si>
    <t>2017 г.</t>
  </si>
  <si>
    <t>1.7</t>
  </si>
  <si>
    <t>ИП Логинов А.В.</t>
  </si>
  <si>
    <t>2.3</t>
  </si>
  <si>
    <t>ИП Ревягин Р.В.</t>
  </si>
  <si>
    <t xml:space="preserve">ВОО Забайкалья - МОО Борзинское ОХ </t>
  </si>
  <si>
    <t>ЗабКООРиО "Динамо" - ОХ "Зинкуй"</t>
  </si>
  <si>
    <t>9.8</t>
  </si>
  <si>
    <t>ООО "Транссиб"</t>
  </si>
  <si>
    <t>10.2</t>
  </si>
  <si>
    <t>10.3</t>
  </si>
  <si>
    <t>Охотхозяйство «Краснокаменское» ЗабКОООиР</t>
  </si>
  <si>
    <t>ООО "Лайт"</t>
  </si>
  <si>
    <t>13.3</t>
  </si>
  <si>
    <t>13.4</t>
  </si>
  <si>
    <t>ИП Мельник М.В.</t>
  </si>
  <si>
    <t>ИП Рыжих О.В.</t>
  </si>
  <si>
    <t>ИП Кладова З.Н.</t>
  </si>
  <si>
    <t>18.11</t>
  </si>
  <si>
    <t>24.10</t>
  </si>
  <si>
    <t>24.11</t>
  </si>
  <si>
    <t>ИП Степочкин А.Г.</t>
  </si>
  <si>
    <t>ИП Малютин В.А.</t>
  </si>
  <si>
    <t>25.3</t>
  </si>
  <si>
    <t>25.4</t>
  </si>
  <si>
    <t>Охотхозяйство "Жирекенское" ЗабКОООиР</t>
  </si>
  <si>
    <t xml:space="preserve">ВОО Забайкалья - МОО Новотроицкое ОХ </t>
  </si>
  <si>
    <t>30.3</t>
  </si>
  <si>
    <t>ООО "Гуран"</t>
  </si>
  <si>
    <t>ООО «Охотник»</t>
  </si>
  <si>
    <t>АО «Рудник-Александровский»</t>
  </si>
  <si>
    <t>24.12</t>
  </si>
  <si>
    <t>ВОО Забайкалья - Хилокское ОХ</t>
  </si>
  <si>
    <t>на  период: с 1 августа 2018 г. до 1 августа 2019 г.</t>
  </si>
  <si>
    <t>2018 г.</t>
  </si>
  <si>
    <t>% от численности в 2018 г.</t>
  </si>
  <si>
    <t>5.4</t>
  </si>
  <si>
    <t>Забохотсервис</t>
  </si>
  <si>
    <t>24.13</t>
  </si>
  <si>
    <t>ООО "Север"</t>
  </si>
  <si>
    <t>2019 г.</t>
  </si>
  <si>
    <t>ООО "Дунфан"</t>
  </si>
  <si>
    <t>до 1 года 20%</t>
  </si>
  <si>
    <t>ООО Эрен-плюс</t>
  </si>
  <si>
    <t>на  период: с 1 августа 2020 г. до 1 августа 2021 г.</t>
  </si>
  <si>
    <t>2020 г.</t>
  </si>
  <si>
    <t>% от численности в 2020 г.</t>
  </si>
  <si>
    <t>Свойственная площадь охотничьих угодий тыс. га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</si>
</sst>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1.\1"/>
    <numFmt numFmtId="165" formatCode="\4.\6\4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\4.\6"/>
    <numFmt numFmtId="171" formatCode="0.0"/>
    <numFmt numFmtId="172" formatCode="0.00000"/>
    <numFmt numFmtId="173" formatCode="0.0000"/>
    <numFmt numFmtId="174" formatCode="0.000"/>
    <numFmt numFmtId="175" formatCode="0.000000000"/>
    <numFmt numFmtId="176" formatCode="0.00000000"/>
    <numFmt numFmtId="177" formatCode="0.0000000"/>
    <numFmt numFmtId="178" formatCode="0.000000"/>
    <numFmt numFmtId="179" formatCode="#,##0.0"/>
    <numFmt numFmtId="180" formatCode="000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2"/>
      <color indexed="8"/>
      <name val="Arial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indexed="10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i/>
      <sz val="11"/>
      <name val="Calibri"/>
      <family val="2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sz val="11"/>
      <color indexed="30"/>
      <name val="Calibri"/>
      <family val="2"/>
    </font>
    <font>
      <sz val="10"/>
      <color indexed="6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sz val="11"/>
      <color rgb="FF0070C0"/>
      <name val="Calibri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8" fillId="0" borderId="10" xfId="0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71" fontId="8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1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49" fontId="12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71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right" vertical="center" wrapText="1"/>
    </xf>
    <xf numFmtId="171" fontId="16" fillId="0" borderId="10" xfId="0" applyNumberFormat="1" applyFont="1" applyBorder="1" applyAlignment="1">
      <alignment horizontal="center" vertical="center"/>
    </xf>
    <xf numFmtId="171" fontId="12" fillId="0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179" fontId="16" fillId="33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11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1" fillId="0" borderId="0" xfId="0" applyFont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vertical="center" wrapText="1"/>
    </xf>
    <xf numFmtId="0" fontId="20" fillId="6" borderId="0" xfId="0" applyFont="1" applyFill="1" applyAlignment="1">
      <alignment/>
    </xf>
    <xf numFmtId="0" fontId="21" fillId="6" borderId="0" xfId="0" applyFont="1" applyFill="1" applyAlignment="1">
      <alignment/>
    </xf>
    <xf numFmtId="0" fontId="22" fillId="6" borderId="10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68" fillId="6" borderId="10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 wrapText="1"/>
    </xf>
    <xf numFmtId="1" fontId="12" fillId="6" borderId="10" xfId="0" applyNumberFormat="1" applyFont="1" applyFill="1" applyBorder="1" applyAlignment="1">
      <alignment horizontal="center" vertical="center" wrapText="1"/>
    </xf>
    <xf numFmtId="0" fontId="23" fillId="6" borderId="0" xfId="0" applyFont="1" applyFill="1" applyAlignment="1">
      <alignment horizontal="left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0" fillId="34" borderId="0" xfId="0" applyFont="1" applyFill="1" applyAlignment="1">
      <alignment/>
    </xf>
    <xf numFmtId="0" fontId="21" fillId="34" borderId="0" xfId="0" applyFont="1" applyFill="1" applyAlignment="1">
      <alignment/>
    </xf>
    <xf numFmtId="0" fontId="22" fillId="34" borderId="10" xfId="0" applyFont="1" applyFill="1" applyBorder="1" applyAlignment="1">
      <alignment horizontal="center" vertical="center" wrapText="1"/>
    </xf>
    <xf numFmtId="0" fontId="23" fillId="34" borderId="0" xfId="0" applyFont="1" applyFill="1" applyAlignment="1">
      <alignment horizontal="left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right" vertical="center" wrapText="1"/>
    </xf>
    <xf numFmtId="0" fontId="16" fillId="0" borderId="12" xfId="0" applyFont="1" applyFill="1" applyBorder="1" applyAlignment="1">
      <alignment horizontal="left" vertical="center" wrapText="1"/>
    </xf>
    <xf numFmtId="171" fontId="0" fillId="0" borderId="0" xfId="0" applyNumberFormat="1" applyAlignment="1">
      <alignment/>
    </xf>
    <xf numFmtId="0" fontId="8" fillId="0" borderId="12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21" fillId="0" borderId="10" xfId="0" applyFont="1" applyBorder="1" applyAlignment="1">
      <alignment/>
    </xf>
    <xf numFmtId="171" fontId="12" fillId="0" borderId="15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171" fontId="12" fillId="0" borderId="0" xfId="0" applyNumberFormat="1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1" fillId="0" borderId="0" xfId="0" applyFont="1" applyAlignment="1">
      <alignment horizontal="center"/>
    </xf>
    <xf numFmtId="0" fontId="12" fillId="7" borderId="11" xfId="0" applyFon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/>
    </xf>
    <xf numFmtId="0" fontId="13" fillId="35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34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4" fontId="28" fillId="33" borderId="10" xfId="0" applyNumberFormat="1" applyFont="1" applyFill="1" applyBorder="1" applyAlignment="1">
      <alignment horizontal="center" vertical="center" wrapText="1"/>
    </xf>
    <xf numFmtId="179" fontId="28" fillId="34" borderId="10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21" fillId="0" borderId="10" xfId="0" applyNumberFormat="1" applyFont="1" applyBorder="1" applyAlignment="1">
      <alignment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 applyAlignment="1">
      <alignment/>
    </xf>
    <xf numFmtId="0" fontId="25" fillId="35" borderId="10" xfId="0" applyFont="1" applyFill="1" applyBorder="1" applyAlignment="1">
      <alignment horizontal="center" vertical="center" wrapText="1"/>
    </xf>
    <xf numFmtId="179" fontId="28" fillId="35" borderId="10" xfId="0" applyNumberFormat="1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1" fontId="12" fillId="34" borderId="10" xfId="0" applyNumberFormat="1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171" fontId="21" fillId="0" borderId="0" xfId="0" applyNumberFormat="1" applyFont="1" applyAlignment="1">
      <alignment horizontal="center"/>
    </xf>
    <xf numFmtId="0" fontId="0" fillId="6" borderId="10" xfId="0" applyFill="1" applyBorder="1" applyAlignment="1">
      <alignment/>
    </xf>
    <xf numFmtId="0" fontId="18" fillId="6" borderId="10" xfId="0" applyFont="1" applyFill="1" applyBorder="1" applyAlignment="1">
      <alignment horizontal="center" vertical="center" wrapText="1"/>
    </xf>
    <xf numFmtId="1" fontId="0" fillId="6" borderId="10" xfId="0" applyNumberFormat="1" applyFill="1" applyBorder="1" applyAlignment="1">
      <alignment/>
    </xf>
    <xf numFmtId="1" fontId="12" fillId="6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2" fillId="7" borderId="11" xfId="0" applyFont="1" applyFill="1" applyBorder="1" applyAlignment="1">
      <alignment horizontal="right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69" fillId="7" borderId="10" xfId="0" applyFont="1" applyFill="1" applyBorder="1" applyAlignment="1">
      <alignment horizontal="center" vertical="center" wrapText="1"/>
    </xf>
    <xf numFmtId="1" fontId="69" fillId="0" borderId="10" xfId="0" applyNumberFormat="1" applyFont="1" applyFill="1" applyBorder="1" applyAlignment="1">
      <alignment horizontal="center" vertical="center" wrapText="1"/>
    </xf>
    <xf numFmtId="0" fontId="69" fillId="34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2" fontId="17" fillId="34" borderId="10" xfId="0" applyNumberFormat="1" applyFont="1" applyFill="1" applyBorder="1" applyAlignment="1">
      <alignment horizontal="center" vertical="center" wrapText="1"/>
    </xf>
    <xf numFmtId="2" fontId="17" fillId="6" borderId="10" xfId="0" applyNumberFormat="1" applyFont="1" applyFill="1" applyBorder="1" applyAlignment="1">
      <alignment horizontal="center" vertical="center" wrapText="1"/>
    </xf>
    <xf numFmtId="2" fontId="69" fillId="0" borderId="10" xfId="0" applyNumberFormat="1" applyFont="1" applyFill="1" applyBorder="1" applyAlignment="1">
      <alignment horizontal="center" vertical="center" wrapText="1"/>
    </xf>
    <xf numFmtId="2" fontId="70" fillId="34" borderId="10" xfId="0" applyNumberFormat="1" applyFont="1" applyFill="1" applyBorder="1" applyAlignment="1">
      <alignment horizontal="center" vertical="center" wrapText="1"/>
    </xf>
    <xf numFmtId="2" fontId="69" fillId="34" borderId="10" xfId="0" applyNumberFormat="1" applyFont="1" applyFill="1" applyBorder="1" applyAlignment="1">
      <alignment horizontal="center" vertical="center" wrapText="1"/>
    </xf>
    <xf numFmtId="2" fontId="12" fillId="7" borderId="10" xfId="0" applyNumberFormat="1" applyFont="1" applyFill="1" applyBorder="1" applyAlignment="1">
      <alignment horizontal="center" vertical="center" wrapText="1"/>
    </xf>
    <xf numFmtId="2" fontId="12" fillId="34" borderId="10" xfId="0" applyNumberFormat="1" applyFont="1" applyFill="1" applyBorder="1" applyAlignment="1">
      <alignment horizontal="center" vertical="center" wrapText="1"/>
    </xf>
    <xf numFmtId="2" fontId="69" fillId="7" borderId="10" xfId="0" applyNumberFormat="1" applyFont="1" applyFill="1" applyBorder="1" applyAlignment="1">
      <alignment horizontal="center" vertical="center" wrapText="1"/>
    </xf>
    <xf numFmtId="2" fontId="68" fillId="7" borderId="10" xfId="0" applyNumberFormat="1" applyFont="1" applyFill="1" applyBorder="1" applyAlignment="1">
      <alignment horizontal="center" vertical="center" wrapText="1"/>
    </xf>
    <xf numFmtId="2" fontId="71" fillId="34" borderId="10" xfId="0" applyNumberFormat="1" applyFont="1" applyFill="1" applyBorder="1" applyAlignment="1">
      <alignment horizontal="center"/>
    </xf>
    <xf numFmtId="2" fontId="71" fillId="34" borderId="10" xfId="0" applyNumberFormat="1" applyFont="1" applyFill="1" applyBorder="1" applyAlignment="1">
      <alignment/>
    </xf>
    <xf numFmtId="2" fontId="20" fillId="7" borderId="10" xfId="0" applyNumberFormat="1" applyFont="1" applyFill="1" applyBorder="1" applyAlignment="1">
      <alignment horizontal="center" vertical="center" wrapText="1"/>
    </xf>
    <xf numFmtId="2" fontId="69" fillId="3" borderId="10" xfId="0" applyNumberFormat="1" applyFont="1" applyFill="1" applyBorder="1" applyAlignment="1">
      <alignment horizontal="center" vertical="center" wrapText="1"/>
    </xf>
    <xf numFmtId="2" fontId="69" fillId="34" borderId="16" xfId="0" applyNumberFormat="1" applyFont="1" applyFill="1" applyBorder="1" applyAlignment="1">
      <alignment horizontal="center" vertical="center" wrapText="1"/>
    </xf>
    <xf numFmtId="2" fontId="69" fillId="0" borderId="16" xfId="0" applyNumberFormat="1" applyFont="1" applyFill="1" applyBorder="1" applyAlignment="1">
      <alignment horizontal="center" vertical="center" wrapText="1"/>
    </xf>
    <xf numFmtId="2" fontId="68" fillId="0" borderId="10" xfId="0" applyNumberFormat="1" applyFont="1" applyFill="1" applyBorder="1" applyAlignment="1">
      <alignment horizontal="center" vertical="center" wrapText="1"/>
    </xf>
    <xf numFmtId="2" fontId="72" fillId="7" borderId="10" xfId="0" applyNumberFormat="1" applyFont="1" applyFill="1" applyBorder="1" applyAlignment="1">
      <alignment horizontal="center" vertical="center" wrapText="1"/>
    </xf>
    <xf numFmtId="2" fontId="69" fillId="2" borderId="10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7"/>
  <sheetViews>
    <sheetView tabSelected="1" zoomScale="120" zoomScaleNormal="120" zoomScalePageLayoutView="0" workbookViewId="0" topLeftCell="A26">
      <selection activeCell="K30" sqref="K30:O30"/>
    </sheetView>
  </sheetViews>
  <sheetFormatPr defaultColWidth="9.140625" defaultRowHeight="15"/>
  <cols>
    <col min="1" max="1" width="7.7109375" style="0" customWidth="1"/>
    <col min="2" max="2" width="26.28125" style="0" customWidth="1"/>
    <col min="3" max="3" width="9.140625" style="47" customWidth="1"/>
    <col min="9" max="9" width="9.7109375" style="51" customWidth="1"/>
    <col min="10" max="10" width="12.28125" style="51" bestFit="1" customWidth="1"/>
    <col min="11" max="11" width="9.140625" style="90" customWidth="1"/>
    <col min="12" max="12" width="10.7109375" style="51" customWidth="1"/>
    <col min="13" max="13" width="9.140625" style="51" customWidth="1"/>
    <col min="14" max="14" width="11.7109375" style="51" customWidth="1"/>
    <col min="15" max="15" width="17.140625" style="51" customWidth="1"/>
  </cols>
  <sheetData>
    <row r="1" spans="1:15" ht="15">
      <c r="A1" s="188" t="s">
        <v>220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1:15" ht="15.75">
      <c r="A2" s="4"/>
      <c r="B2" s="5"/>
      <c r="C2" s="46"/>
      <c r="D2" s="5"/>
      <c r="E2" s="5"/>
      <c r="F2" s="5"/>
      <c r="G2" s="5"/>
      <c r="H2" s="5"/>
      <c r="I2" s="46"/>
      <c r="J2" s="46"/>
      <c r="K2" s="89"/>
      <c r="L2" s="46"/>
      <c r="M2" s="46"/>
      <c r="N2" s="46"/>
      <c r="O2" s="46"/>
    </row>
    <row r="3" spans="1:15" ht="18.75" customHeight="1">
      <c r="A3" s="201" t="s">
        <v>74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5" ht="15" customHeight="1" hidden="1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15" ht="15.75">
      <c r="A5" s="4"/>
      <c r="B5" s="5"/>
      <c r="C5" s="46"/>
      <c r="D5" s="5"/>
      <c r="E5" s="5"/>
      <c r="F5" s="5"/>
      <c r="G5" s="5"/>
      <c r="H5" s="5"/>
      <c r="I5" s="46"/>
      <c r="J5" s="46"/>
      <c r="K5" s="89"/>
      <c r="L5" s="46"/>
      <c r="M5" s="46"/>
      <c r="N5" s="46"/>
      <c r="O5" s="46"/>
    </row>
    <row r="6" spans="1:15" ht="15">
      <c r="A6" s="202" t="s">
        <v>285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</row>
    <row r="7" spans="1:15" ht="15">
      <c r="A7" s="188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</row>
    <row r="8" spans="1:15" ht="15">
      <c r="A8" s="188" t="s">
        <v>330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</row>
    <row r="9" ht="18.75">
      <c r="A9" s="1"/>
    </row>
    <row r="10" spans="1:16" ht="43.5" customHeight="1">
      <c r="A10" s="189" t="s">
        <v>219</v>
      </c>
      <c r="B10" s="189" t="s">
        <v>65</v>
      </c>
      <c r="C10" s="191" t="s">
        <v>333</v>
      </c>
      <c r="D10" s="189" t="s">
        <v>67</v>
      </c>
      <c r="E10" s="189"/>
      <c r="F10" s="189"/>
      <c r="G10" s="189" t="s">
        <v>70</v>
      </c>
      <c r="H10" s="189"/>
      <c r="I10" s="206"/>
      <c r="J10" s="191" t="s">
        <v>71</v>
      </c>
      <c r="K10" s="191"/>
      <c r="L10" s="191"/>
      <c r="M10" s="191"/>
      <c r="N10" s="191"/>
      <c r="O10" s="191"/>
      <c r="P10" s="15"/>
    </row>
    <row r="11" spans="1:16" ht="18.75" customHeight="1">
      <c r="A11" s="189"/>
      <c r="B11" s="189"/>
      <c r="C11" s="191"/>
      <c r="D11" s="189"/>
      <c r="E11" s="189"/>
      <c r="F11" s="189"/>
      <c r="G11" s="189"/>
      <c r="H11" s="189"/>
      <c r="I11" s="189"/>
      <c r="J11" s="196" t="s">
        <v>332</v>
      </c>
      <c r="K11" s="203" t="s">
        <v>73</v>
      </c>
      <c r="L11" s="198" t="s">
        <v>68</v>
      </c>
      <c r="M11" s="198"/>
      <c r="N11" s="198"/>
      <c r="O11" s="198"/>
      <c r="P11" s="15"/>
    </row>
    <row r="12" spans="1:16" ht="19.5" customHeight="1">
      <c r="A12" s="189"/>
      <c r="B12" s="189"/>
      <c r="C12" s="191"/>
      <c r="D12" s="189"/>
      <c r="E12" s="189"/>
      <c r="F12" s="189"/>
      <c r="G12" s="189"/>
      <c r="H12" s="189"/>
      <c r="I12" s="189"/>
      <c r="J12" s="197"/>
      <c r="K12" s="204"/>
      <c r="L12" s="191" t="s">
        <v>72</v>
      </c>
      <c r="M12" s="191"/>
      <c r="N12" s="191"/>
      <c r="O12" s="196" t="s">
        <v>328</v>
      </c>
      <c r="P12" s="15"/>
    </row>
    <row r="13" spans="1:16" ht="33" customHeight="1">
      <c r="A13" s="189"/>
      <c r="B13" s="189"/>
      <c r="C13" s="191"/>
      <c r="D13" s="194" t="s">
        <v>320</v>
      </c>
      <c r="E13" s="193" t="s">
        <v>326</v>
      </c>
      <c r="F13" s="193" t="s">
        <v>331</v>
      </c>
      <c r="G13" s="194" t="s">
        <v>320</v>
      </c>
      <c r="H13" s="193" t="s">
        <v>326</v>
      </c>
      <c r="I13" s="193" t="s">
        <v>331</v>
      </c>
      <c r="J13" s="197"/>
      <c r="K13" s="204"/>
      <c r="L13" s="191" t="s">
        <v>0</v>
      </c>
      <c r="M13" s="191" t="s">
        <v>76</v>
      </c>
      <c r="N13" s="191" t="s">
        <v>77</v>
      </c>
      <c r="O13" s="197"/>
      <c r="P13" s="15"/>
    </row>
    <row r="14" spans="1:16" ht="42.75" customHeight="1">
      <c r="A14" s="189"/>
      <c r="B14" s="189"/>
      <c r="C14" s="191"/>
      <c r="D14" s="195"/>
      <c r="E14" s="193"/>
      <c r="F14" s="193"/>
      <c r="G14" s="195"/>
      <c r="H14" s="193"/>
      <c r="I14" s="193"/>
      <c r="J14" s="198"/>
      <c r="K14" s="205"/>
      <c r="L14" s="191"/>
      <c r="M14" s="191"/>
      <c r="N14" s="191"/>
      <c r="O14" s="198"/>
      <c r="P14" s="15"/>
    </row>
    <row r="15" spans="1:16" s="6" customFormat="1" ht="11.25">
      <c r="A15" s="2">
        <v>1</v>
      </c>
      <c r="B15" s="2">
        <v>2</v>
      </c>
      <c r="C15" s="48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48">
        <v>9</v>
      </c>
      <c r="J15" s="48">
        <v>10</v>
      </c>
      <c r="K15" s="91">
        <v>11</v>
      </c>
      <c r="L15" s="48">
        <v>12</v>
      </c>
      <c r="M15" s="48">
        <v>13</v>
      </c>
      <c r="N15" s="48">
        <v>14</v>
      </c>
      <c r="O15" s="48">
        <v>15</v>
      </c>
      <c r="P15" s="16"/>
    </row>
    <row r="16" spans="1:16" ht="15">
      <c r="A16" s="200" t="s">
        <v>1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15"/>
    </row>
    <row r="17" spans="1:16" ht="15">
      <c r="A17" s="24" t="s">
        <v>78</v>
      </c>
      <c r="B17" s="25" t="s">
        <v>2</v>
      </c>
      <c r="C17" s="115">
        <v>384.4</v>
      </c>
      <c r="D17" s="93">
        <v>636</v>
      </c>
      <c r="E17" s="98">
        <v>560</v>
      </c>
      <c r="F17">
        <v>604</v>
      </c>
      <c r="G17" s="28">
        <v>1.7</v>
      </c>
      <c r="H17" s="114">
        <v>1.4</v>
      </c>
      <c r="I17" s="129">
        <f>F17/C17</f>
        <v>1.571279916753382</v>
      </c>
      <c r="J17" s="26">
        <v>3</v>
      </c>
      <c r="K17" s="155">
        <v>17</v>
      </c>
      <c r="L17" s="161">
        <v>2</v>
      </c>
      <c r="M17" s="161">
        <v>2</v>
      </c>
      <c r="N17" s="161">
        <v>10</v>
      </c>
      <c r="O17" s="161">
        <v>3</v>
      </c>
      <c r="P17" s="17"/>
    </row>
    <row r="18" spans="1:16" ht="19.5" customHeight="1">
      <c r="A18" s="24" t="s">
        <v>84</v>
      </c>
      <c r="B18" s="185" t="s">
        <v>283</v>
      </c>
      <c r="C18" s="186"/>
      <c r="D18" s="186"/>
      <c r="E18" s="186"/>
      <c r="F18" s="186"/>
      <c r="G18" s="186"/>
      <c r="H18" s="186"/>
      <c r="I18" s="186"/>
      <c r="J18" s="187"/>
      <c r="K18" s="53">
        <f>F18*J18%</f>
        <v>0</v>
      </c>
      <c r="L18" s="162"/>
      <c r="M18" s="162"/>
      <c r="N18" s="163">
        <f>K18-L18-O18</f>
        <v>0</v>
      </c>
      <c r="O18" s="163">
        <f>K18*20%</f>
        <v>0</v>
      </c>
      <c r="P18" s="17"/>
    </row>
    <row r="19" spans="1:16" ht="25.5">
      <c r="A19" s="29" t="s">
        <v>79</v>
      </c>
      <c r="B19" s="23" t="s">
        <v>217</v>
      </c>
      <c r="C19" s="116">
        <v>32.2</v>
      </c>
      <c r="D19" s="21">
        <v>113</v>
      </c>
      <c r="E19" s="140">
        <v>107</v>
      </c>
      <c r="F19" s="146">
        <v>125</v>
      </c>
      <c r="G19" s="64">
        <v>1.9</v>
      </c>
      <c r="H19" s="106">
        <v>3.3</v>
      </c>
      <c r="I19" s="125">
        <f>F19/C19</f>
        <v>3.881987577639751</v>
      </c>
      <c r="J19" s="26">
        <v>7</v>
      </c>
      <c r="K19" s="155">
        <v>7</v>
      </c>
      <c r="L19" s="164">
        <v>0</v>
      </c>
      <c r="M19" s="164">
        <v>1</v>
      </c>
      <c r="N19" s="161">
        <v>5</v>
      </c>
      <c r="O19" s="161">
        <v>1</v>
      </c>
      <c r="P19" s="17"/>
    </row>
    <row r="20" spans="1:16" ht="15">
      <c r="A20" s="29" t="s">
        <v>80</v>
      </c>
      <c r="B20" s="57" t="s">
        <v>288</v>
      </c>
      <c r="C20" s="115">
        <v>19.7</v>
      </c>
      <c r="D20" s="34">
        <v>129</v>
      </c>
      <c r="E20" s="141">
        <v>151</v>
      </c>
      <c r="F20" s="147">
        <v>146</v>
      </c>
      <c r="G20" s="34">
        <v>5.3</v>
      </c>
      <c r="H20" s="108">
        <v>7.6</v>
      </c>
      <c r="I20" s="125">
        <f>F20/C20</f>
        <v>7.411167512690356</v>
      </c>
      <c r="J20" s="26">
        <v>10</v>
      </c>
      <c r="K20" s="155">
        <v>9</v>
      </c>
      <c r="L20" s="164">
        <v>2</v>
      </c>
      <c r="M20" s="164">
        <v>0</v>
      </c>
      <c r="N20" s="161">
        <v>6</v>
      </c>
      <c r="O20" s="161">
        <v>1</v>
      </c>
      <c r="P20" s="17"/>
    </row>
    <row r="21" spans="1:16" ht="15">
      <c r="A21" s="29" t="s">
        <v>81</v>
      </c>
      <c r="B21" s="23" t="s">
        <v>3</v>
      </c>
      <c r="C21" s="116">
        <v>20.6</v>
      </c>
      <c r="D21" s="21">
        <v>93</v>
      </c>
      <c r="E21" s="140">
        <v>102</v>
      </c>
      <c r="F21" s="146">
        <v>104</v>
      </c>
      <c r="G21" s="64">
        <v>4.3</v>
      </c>
      <c r="H21" s="106">
        <v>4.9</v>
      </c>
      <c r="I21" s="125">
        <f>F21/C21</f>
        <v>5.048543689320388</v>
      </c>
      <c r="J21" s="26">
        <v>8</v>
      </c>
      <c r="K21" s="155">
        <v>8</v>
      </c>
      <c r="L21" s="164">
        <v>1</v>
      </c>
      <c r="M21" s="164">
        <v>1</v>
      </c>
      <c r="N21" s="161">
        <v>5</v>
      </c>
      <c r="O21" s="161">
        <v>1</v>
      </c>
      <c r="P21" s="17"/>
    </row>
    <row r="22" spans="1:17" s="7" customFormat="1" ht="15">
      <c r="A22" s="29" t="s">
        <v>82</v>
      </c>
      <c r="B22" s="23" t="s">
        <v>4</v>
      </c>
      <c r="C22" s="81">
        <v>20.9</v>
      </c>
      <c r="D22" s="21">
        <v>123</v>
      </c>
      <c r="E22" s="140">
        <v>128</v>
      </c>
      <c r="F22" s="146">
        <v>128</v>
      </c>
      <c r="G22" s="64">
        <v>5.8</v>
      </c>
      <c r="H22" s="107">
        <v>6.1</v>
      </c>
      <c r="I22" s="125">
        <f>F22/C22</f>
        <v>6.124401913875598</v>
      </c>
      <c r="J22" s="32">
        <v>10</v>
      </c>
      <c r="K22" s="155">
        <v>12</v>
      </c>
      <c r="L22" s="164">
        <v>1</v>
      </c>
      <c r="M22" s="164">
        <v>2</v>
      </c>
      <c r="N22" s="161">
        <v>7</v>
      </c>
      <c r="O22" s="161">
        <v>2</v>
      </c>
      <c r="P22" s="17"/>
      <c r="Q22"/>
    </row>
    <row r="23" spans="1:16" s="7" customFormat="1" ht="25.5">
      <c r="A23" s="29" t="s">
        <v>83</v>
      </c>
      <c r="B23" s="45" t="s">
        <v>284</v>
      </c>
      <c r="C23" s="116">
        <v>44.1</v>
      </c>
      <c r="D23" s="21">
        <v>299</v>
      </c>
      <c r="E23" s="140">
        <v>306</v>
      </c>
      <c r="F23" s="146">
        <v>299</v>
      </c>
      <c r="G23" s="64">
        <v>6.7</v>
      </c>
      <c r="H23" s="107">
        <v>8</v>
      </c>
      <c r="I23" s="137">
        <f>F23/C23</f>
        <v>6.780045351473922</v>
      </c>
      <c r="J23" s="105">
        <v>8</v>
      </c>
      <c r="K23" s="155">
        <v>23</v>
      </c>
      <c r="L23" s="161">
        <v>2</v>
      </c>
      <c r="M23" s="161">
        <v>3</v>
      </c>
      <c r="N23" s="161">
        <v>14</v>
      </c>
      <c r="O23" s="161">
        <v>4</v>
      </c>
      <c r="P23" s="150">
        <v>604</v>
      </c>
    </row>
    <row r="24" spans="1:18" ht="15" customHeight="1">
      <c r="A24" s="29" t="s">
        <v>276</v>
      </c>
      <c r="B24" s="185" t="s">
        <v>283</v>
      </c>
      <c r="C24" s="186"/>
      <c r="D24" s="186"/>
      <c r="E24" s="186"/>
      <c r="F24" s="186"/>
      <c r="G24" s="186"/>
      <c r="H24" s="186"/>
      <c r="I24" s="186"/>
      <c r="J24" s="187"/>
      <c r="K24" s="53">
        <f>F24*J24%</f>
        <v>0</v>
      </c>
      <c r="L24" s="165"/>
      <c r="M24" s="162">
        <v>0</v>
      </c>
      <c r="N24" s="163">
        <f>K24-L24-O24</f>
        <v>0</v>
      </c>
      <c r="O24" s="163">
        <f>K24*20%</f>
        <v>0</v>
      </c>
      <c r="P24" s="151">
        <v>802</v>
      </c>
      <c r="R24" s="109"/>
    </row>
    <row r="25" spans="1:16" ht="15" customHeight="1">
      <c r="A25" s="29" t="s">
        <v>287</v>
      </c>
      <c r="B25" s="23" t="s">
        <v>280</v>
      </c>
      <c r="C25" s="116">
        <v>36.8</v>
      </c>
      <c r="D25" s="21">
        <v>159</v>
      </c>
      <c r="E25" s="142">
        <v>183</v>
      </c>
      <c r="F25" s="98">
        <v>187</v>
      </c>
      <c r="G25" s="64">
        <v>4.3</v>
      </c>
      <c r="H25" s="106">
        <v>4.9</v>
      </c>
      <c r="I25" s="125">
        <f>F25/C25</f>
        <v>5.0815217391304355</v>
      </c>
      <c r="J25" s="34">
        <v>8</v>
      </c>
      <c r="K25" s="155">
        <v>14</v>
      </c>
      <c r="L25" s="166">
        <v>2</v>
      </c>
      <c r="M25" s="167">
        <v>1</v>
      </c>
      <c r="N25" s="161">
        <v>9</v>
      </c>
      <c r="O25" s="161">
        <v>2</v>
      </c>
      <c r="P25" s="151">
        <v>187</v>
      </c>
    </row>
    <row r="26" spans="1:16" ht="18.75" customHeight="1">
      <c r="A26" s="210" t="s">
        <v>64</v>
      </c>
      <c r="B26" s="210"/>
      <c r="C26" s="210"/>
      <c r="D26" s="210"/>
      <c r="E26" s="210"/>
      <c r="F26" s="210"/>
      <c r="G26" s="210"/>
      <c r="H26" s="210"/>
      <c r="I26" s="210"/>
      <c r="J26" s="210"/>
      <c r="K26" s="157">
        <f>SUM(K17:K25)</f>
        <v>90</v>
      </c>
      <c r="L26" s="158">
        <f>SUM(L17:L25)</f>
        <v>10</v>
      </c>
      <c r="M26" s="158">
        <f>SUM(M17:M25)</f>
        <v>10</v>
      </c>
      <c r="N26" s="158">
        <f>SUM(N17:N25)</f>
        <v>56</v>
      </c>
      <c r="O26" s="158">
        <f>SUM(O17:O25)</f>
        <v>14</v>
      </c>
      <c r="P26" s="17"/>
    </row>
    <row r="27" spans="1:16" ht="15">
      <c r="A27" s="199" t="s">
        <v>5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8"/>
    </row>
    <row r="28" spans="1:17" s="7" customFormat="1" ht="15">
      <c r="A28" s="12" t="s">
        <v>85</v>
      </c>
      <c r="B28" s="8" t="s">
        <v>2</v>
      </c>
      <c r="C28" s="81">
        <v>506.1</v>
      </c>
      <c r="D28" s="3">
        <v>48</v>
      </c>
      <c r="E28" s="142">
        <v>145</v>
      </c>
      <c r="F28" s="146">
        <v>63</v>
      </c>
      <c r="G28" s="52">
        <v>0.1</v>
      </c>
      <c r="H28" s="138">
        <v>0.3</v>
      </c>
      <c r="I28" s="126">
        <f>F28/C28</f>
        <v>0.12448132780082986</v>
      </c>
      <c r="J28" s="21">
        <v>3</v>
      </c>
      <c r="K28" s="174">
        <v>1</v>
      </c>
      <c r="L28" s="159">
        <v>0</v>
      </c>
      <c r="M28" s="159">
        <v>0</v>
      </c>
      <c r="N28" s="159">
        <v>1</v>
      </c>
      <c r="O28" s="159">
        <v>0</v>
      </c>
      <c r="P28" s="18"/>
      <c r="Q28"/>
    </row>
    <row r="29" spans="1:16" ht="25.5">
      <c r="A29" s="12" t="s">
        <v>86</v>
      </c>
      <c r="B29" s="8" t="s">
        <v>87</v>
      </c>
      <c r="C29" s="81">
        <v>49.3</v>
      </c>
      <c r="D29" s="3">
        <v>33</v>
      </c>
      <c r="E29" s="140">
        <v>32</v>
      </c>
      <c r="F29" s="146">
        <v>91</v>
      </c>
      <c r="G29" s="52">
        <v>0.6</v>
      </c>
      <c r="H29" s="113">
        <v>0.6</v>
      </c>
      <c r="I29" s="126">
        <f>F29/C29</f>
        <v>1.845841784989858</v>
      </c>
      <c r="J29" s="21">
        <v>5</v>
      </c>
      <c r="K29" s="174">
        <v>4</v>
      </c>
      <c r="L29" s="159">
        <v>0</v>
      </c>
      <c r="M29" s="164">
        <v>1</v>
      </c>
      <c r="N29" s="164">
        <v>3</v>
      </c>
      <c r="O29" s="159">
        <v>0</v>
      </c>
      <c r="P29" s="18"/>
    </row>
    <row r="30" spans="1:16" ht="15">
      <c r="A30" s="12" t="s">
        <v>289</v>
      </c>
      <c r="B30" s="8" t="s">
        <v>290</v>
      </c>
      <c r="C30" s="81">
        <v>79.2</v>
      </c>
      <c r="D30" s="3">
        <v>114</v>
      </c>
      <c r="E30" s="142">
        <v>164</v>
      </c>
      <c r="F30" s="146">
        <v>145</v>
      </c>
      <c r="G30" s="52">
        <v>1.4</v>
      </c>
      <c r="H30" s="113">
        <v>2</v>
      </c>
      <c r="I30" s="126">
        <f>F30/C30</f>
        <v>1.8308080808080807</v>
      </c>
      <c r="J30" s="21">
        <v>5</v>
      </c>
      <c r="K30" s="174">
        <v>7</v>
      </c>
      <c r="L30" s="159">
        <v>0</v>
      </c>
      <c r="M30" s="159">
        <v>1</v>
      </c>
      <c r="N30" s="159">
        <v>5</v>
      </c>
      <c r="O30" s="159">
        <v>1</v>
      </c>
      <c r="P30" s="18">
        <v>299</v>
      </c>
    </row>
    <row r="31" spans="1:16" ht="18.75" customHeight="1">
      <c r="A31" s="190" t="s">
        <v>64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57">
        <f>SUM(K28:K30)</f>
        <v>12</v>
      </c>
      <c r="L31" s="159">
        <v>0</v>
      </c>
      <c r="M31" s="158">
        <f>SUM(M28:M30)</f>
        <v>2</v>
      </c>
      <c r="N31" s="158">
        <f>SUM(N28:N30)</f>
        <v>9</v>
      </c>
      <c r="O31" s="158">
        <v>1</v>
      </c>
      <c r="P31" s="17"/>
    </row>
    <row r="32" spans="1:16" ht="19.5" customHeight="1">
      <c r="A32" s="175" t="s">
        <v>6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7"/>
      <c r="P32" s="18"/>
    </row>
    <row r="33" spans="1:16" ht="15">
      <c r="A33" s="12" t="s">
        <v>88</v>
      </c>
      <c r="B33" s="8" t="s">
        <v>7</v>
      </c>
      <c r="C33" s="81">
        <v>235.3</v>
      </c>
      <c r="D33" s="3">
        <v>238</v>
      </c>
      <c r="E33" s="142">
        <v>286</v>
      </c>
      <c r="F33" s="76">
        <v>234</v>
      </c>
      <c r="G33" s="31">
        <v>0.9</v>
      </c>
      <c r="H33" s="113">
        <v>1.2</v>
      </c>
      <c r="I33" s="125">
        <f>F33/C33</f>
        <v>0.9944751381215469</v>
      </c>
      <c r="J33" s="21">
        <v>3</v>
      </c>
      <c r="K33" s="174">
        <v>7</v>
      </c>
      <c r="L33" s="159">
        <v>0</v>
      </c>
      <c r="M33" s="159">
        <v>1</v>
      </c>
      <c r="N33" s="159">
        <v>5</v>
      </c>
      <c r="O33" s="159">
        <v>1</v>
      </c>
      <c r="P33" s="18"/>
    </row>
    <row r="34" spans="1:16" ht="25.5">
      <c r="A34" s="12" t="s">
        <v>89</v>
      </c>
      <c r="B34" s="8" t="s">
        <v>90</v>
      </c>
      <c r="C34" s="81">
        <v>29.84</v>
      </c>
      <c r="D34" s="3">
        <v>25</v>
      </c>
      <c r="E34" s="142">
        <v>63</v>
      </c>
      <c r="F34" s="76">
        <v>76</v>
      </c>
      <c r="G34" s="31">
        <v>0.1</v>
      </c>
      <c r="H34" s="113">
        <v>0.3</v>
      </c>
      <c r="I34" s="125">
        <f>F34/C34</f>
        <v>2.546916890080429</v>
      </c>
      <c r="J34" s="21">
        <v>3</v>
      </c>
      <c r="K34" s="174">
        <v>2</v>
      </c>
      <c r="L34" s="164">
        <v>0</v>
      </c>
      <c r="M34" s="164">
        <v>0</v>
      </c>
      <c r="N34" s="164">
        <v>2</v>
      </c>
      <c r="O34" s="159">
        <v>0</v>
      </c>
      <c r="P34" s="18"/>
    </row>
    <row r="35" spans="1:16" ht="15">
      <c r="A35" s="12" t="s">
        <v>91</v>
      </c>
      <c r="B35" s="8" t="s">
        <v>223</v>
      </c>
      <c r="C35" s="81">
        <v>11.6</v>
      </c>
      <c r="D35" s="3">
        <v>5</v>
      </c>
      <c r="E35" s="142">
        <v>6</v>
      </c>
      <c r="F35" s="76">
        <v>7</v>
      </c>
      <c r="G35" s="31">
        <v>0.1</v>
      </c>
      <c r="H35" s="113">
        <v>0.5</v>
      </c>
      <c r="I35" s="125">
        <f>F35/C35</f>
        <v>0.603448275862069</v>
      </c>
      <c r="J35" s="21">
        <v>3</v>
      </c>
      <c r="K35" s="174">
        <v>0</v>
      </c>
      <c r="L35" s="164">
        <v>0</v>
      </c>
      <c r="M35" s="164"/>
      <c r="N35" s="164">
        <v>0</v>
      </c>
      <c r="O35" s="159">
        <f>K35*20%</f>
        <v>0</v>
      </c>
      <c r="P35" s="18">
        <v>317</v>
      </c>
    </row>
    <row r="36" spans="1:16" ht="18.75" customHeight="1">
      <c r="A36" s="190" t="s">
        <v>64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57">
        <f>SUM(K33:K35)</f>
        <v>9</v>
      </c>
      <c r="L36" s="158">
        <f>SUM(L33:L35)</f>
        <v>0</v>
      </c>
      <c r="M36" s="158">
        <f>SUM(M33:M35)</f>
        <v>1</v>
      </c>
      <c r="N36" s="158">
        <f>SUM(N33:N35)</f>
        <v>7</v>
      </c>
      <c r="O36" s="158">
        <v>1</v>
      </c>
      <c r="P36" s="17"/>
    </row>
    <row r="37" spans="1:16" ht="15">
      <c r="A37" s="192" t="s">
        <v>8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8"/>
    </row>
    <row r="38" spans="1:16" ht="15">
      <c r="A38" s="12" t="s">
        <v>92</v>
      </c>
      <c r="B38" s="8" t="s">
        <v>7</v>
      </c>
      <c r="C38" s="81">
        <v>122.9</v>
      </c>
      <c r="D38" s="3">
        <v>9</v>
      </c>
      <c r="E38" s="142">
        <v>86</v>
      </c>
      <c r="F38" s="76">
        <v>267</v>
      </c>
      <c r="G38" s="31">
        <v>0.1</v>
      </c>
      <c r="H38" s="113">
        <v>0.69</v>
      </c>
      <c r="I38" s="125">
        <f>F38/C38</f>
        <v>2.1724979658258747</v>
      </c>
      <c r="J38" s="21">
        <v>7</v>
      </c>
      <c r="K38" s="161">
        <v>17</v>
      </c>
      <c r="L38" s="159">
        <v>2</v>
      </c>
      <c r="M38" s="159">
        <v>2</v>
      </c>
      <c r="N38" s="159">
        <v>10</v>
      </c>
      <c r="O38" s="159">
        <v>3</v>
      </c>
      <c r="P38" s="18"/>
    </row>
    <row r="39" spans="1:16" ht="25.5">
      <c r="A39" s="12" t="s">
        <v>93</v>
      </c>
      <c r="B39" s="8" t="s">
        <v>94</v>
      </c>
      <c r="C39" s="81">
        <v>42.7</v>
      </c>
      <c r="D39" s="3">
        <v>45</v>
      </c>
      <c r="E39" s="142">
        <v>4</v>
      </c>
      <c r="F39" s="76">
        <v>68</v>
      </c>
      <c r="G39" s="31">
        <v>0.1</v>
      </c>
      <c r="H39" s="113">
        <v>0.01</v>
      </c>
      <c r="I39" s="125">
        <f>F39/C39</f>
        <v>1.5925058548009368</v>
      </c>
      <c r="J39" s="21">
        <v>5</v>
      </c>
      <c r="K39" s="161">
        <v>3</v>
      </c>
      <c r="L39" s="164">
        <v>0</v>
      </c>
      <c r="M39" s="164">
        <v>0</v>
      </c>
      <c r="N39" s="164">
        <v>3</v>
      </c>
      <c r="O39" s="159">
        <v>0</v>
      </c>
      <c r="P39" s="18"/>
    </row>
    <row r="40" spans="1:16" ht="25.5">
      <c r="A40" s="12" t="s">
        <v>95</v>
      </c>
      <c r="B40" s="8" t="s">
        <v>291</v>
      </c>
      <c r="C40" s="81">
        <v>70.2</v>
      </c>
      <c r="D40" s="3">
        <v>41</v>
      </c>
      <c r="E40" s="142">
        <v>30</v>
      </c>
      <c r="F40" s="76">
        <v>43</v>
      </c>
      <c r="G40" s="31">
        <v>0.5</v>
      </c>
      <c r="H40" s="113">
        <v>0.42</v>
      </c>
      <c r="I40" s="125">
        <f>F40/C40</f>
        <v>0.6125356125356125</v>
      </c>
      <c r="J40" s="21">
        <v>3</v>
      </c>
      <c r="K40" s="161">
        <v>1</v>
      </c>
      <c r="L40" s="164">
        <v>0</v>
      </c>
      <c r="M40" s="164">
        <v>0</v>
      </c>
      <c r="N40" s="164">
        <v>1</v>
      </c>
      <c r="O40" s="159">
        <v>0</v>
      </c>
      <c r="P40" s="18"/>
    </row>
    <row r="41" spans="1:16" ht="15">
      <c r="A41" s="12" t="s">
        <v>224</v>
      </c>
      <c r="B41" s="8" t="s">
        <v>225</v>
      </c>
      <c r="C41" s="81">
        <v>52.63</v>
      </c>
      <c r="D41" s="3">
        <v>163</v>
      </c>
      <c r="E41" s="142">
        <v>183</v>
      </c>
      <c r="F41" s="76">
        <v>149</v>
      </c>
      <c r="G41" s="31">
        <v>2.5</v>
      </c>
      <c r="H41" s="113">
        <v>2.7</v>
      </c>
      <c r="I41" s="125">
        <f>F41/C41</f>
        <v>2.8310849325479763</v>
      </c>
      <c r="J41" s="21">
        <v>7</v>
      </c>
      <c r="K41" s="161">
        <v>10</v>
      </c>
      <c r="L41" s="164">
        <v>1</v>
      </c>
      <c r="M41" s="164">
        <v>1</v>
      </c>
      <c r="N41" s="164">
        <v>6</v>
      </c>
      <c r="O41" s="159">
        <f>K41*20%</f>
        <v>2</v>
      </c>
      <c r="P41" s="44"/>
    </row>
    <row r="42" spans="1:16" ht="18.75" customHeight="1">
      <c r="A42" s="190" t="s">
        <v>64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57">
        <f>SUM(K38:K41)</f>
        <v>31</v>
      </c>
      <c r="L42" s="158">
        <f>SUM(L38:L41)</f>
        <v>3</v>
      </c>
      <c r="M42" s="158">
        <f>SUM(M38:M41)</f>
        <v>3</v>
      </c>
      <c r="N42" s="158">
        <f>SUM(N38:N41)</f>
        <v>20</v>
      </c>
      <c r="O42" s="158">
        <v>5</v>
      </c>
      <c r="P42" s="17">
        <v>527</v>
      </c>
    </row>
    <row r="43" spans="1:16" ht="15">
      <c r="A43" s="192" t="s">
        <v>9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8"/>
    </row>
    <row r="44" spans="1:16" ht="15">
      <c r="A44" s="12" t="s">
        <v>96</v>
      </c>
      <c r="B44" s="33" t="s">
        <v>2</v>
      </c>
      <c r="C44" s="115">
        <v>1007.3</v>
      </c>
      <c r="D44" s="3">
        <v>453</v>
      </c>
      <c r="E44" s="142">
        <v>609</v>
      </c>
      <c r="F44" s="76">
        <v>1478</v>
      </c>
      <c r="G44" s="31">
        <v>3.2</v>
      </c>
      <c r="H44" s="113">
        <v>4.4</v>
      </c>
      <c r="I44" s="125">
        <f>F44/C44</f>
        <v>1.4672887918197162</v>
      </c>
      <c r="J44" s="21">
        <v>5</v>
      </c>
      <c r="K44" s="174">
        <v>72</v>
      </c>
      <c r="L44" s="159">
        <v>8</v>
      </c>
      <c r="M44" s="159">
        <v>10</v>
      </c>
      <c r="N44" s="159">
        <v>40</v>
      </c>
      <c r="O44" s="159">
        <v>14</v>
      </c>
      <c r="P44" s="19"/>
    </row>
    <row r="45" spans="1:16" ht="15">
      <c r="A45" s="12" t="s">
        <v>97</v>
      </c>
      <c r="B45" s="33" t="s">
        <v>253</v>
      </c>
      <c r="C45" s="115">
        <v>120.7</v>
      </c>
      <c r="D45" s="3">
        <v>204</v>
      </c>
      <c r="E45" s="142">
        <v>188</v>
      </c>
      <c r="F45" s="76">
        <v>232</v>
      </c>
      <c r="G45" s="31">
        <v>1.6</v>
      </c>
      <c r="H45" s="113">
        <v>1.5</v>
      </c>
      <c r="I45" s="125">
        <f>F45/C45</f>
        <v>1.9221209610604806</v>
      </c>
      <c r="J45" s="21">
        <v>5</v>
      </c>
      <c r="K45" s="174">
        <v>11</v>
      </c>
      <c r="L45" s="164">
        <v>1</v>
      </c>
      <c r="M45" s="164">
        <v>1</v>
      </c>
      <c r="N45" s="164">
        <v>7</v>
      </c>
      <c r="O45" s="159">
        <v>2</v>
      </c>
      <c r="P45" s="18"/>
    </row>
    <row r="46" spans="1:16" ht="15">
      <c r="A46" s="12" t="s">
        <v>99</v>
      </c>
      <c r="B46" s="33" t="s">
        <v>323</v>
      </c>
      <c r="C46" s="115">
        <v>152.26</v>
      </c>
      <c r="D46" s="3">
        <v>138</v>
      </c>
      <c r="E46" s="142">
        <v>135</v>
      </c>
      <c r="F46" s="76">
        <v>255</v>
      </c>
      <c r="G46" s="31">
        <v>0.38</v>
      </c>
      <c r="H46" s="113">
        <v>0.37</v>
      </c>
      <c r="I46" s="125">
        <f>F46/C46</f>
        <v>1.6747668461841587</v>
      </c>
      <c r="J46" s="21">
        <v>5</v>
      </c>
      <c r="K46" s="174">
        <v>12</v>
      </c>
      <c r="L46" s="164">
        <v>1</v>
      </c>
      <c r="M46" s="164">
        <v>2</v>
      </c>
      <c r="N46" s="164">
        <v>7</v>
      </c>
      <c r="O46" s="159">
        <v>2</v>
      </c>
      <c r="P46" s="18"/>
    </row>
    <row r="47" spans="1:16" ht="18.75" customHeight="1">
      <c r="A47" s="178"/>
      <c r="B47" s="179"/>
      <c r="C47" s="179"/>
      <c r="D47" s="179"/>
      <c r="E47" s="179"/>
      <c r="F47" s="179"/>
      <c r="G47" s="179"/>
      <c r="H47" s="179"/>
      <c r="I47" s="179"/>
      <c r="J47" s="180"/>
      <c r="K47" s="157">
        <f>SUM(K44:K46)</f>
        <v>95</v>
      </c>
      <c r="L47" s="158">
        <f>SUM(L44:L46)</f>
        <v>10</v>
      </c>
      <c r="M47" s="158">
        <f>SUM(M44:M46)</f>
        <v>13</v>
      </c>
      <c r="N47" s="158">
        <f>SUM(N44:N46)</f>
        <v>54</v>
      </c>
      <c r="O47" s="158">
        <v>18</v>
      </c>
      <c r="P47" s="17">
        <v>1965</v>
      </c>
    </row>
    <row r="48" spans="1:16" ht="15" customHeight="1">
      <c r="A48" s="175" t="s">
        <v>10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7"/>
      <c r="P48" s="18"/>
    </row>
    <row r="49" spans="1:16" ht="15">
      <c r="A49" s="12" t="s">
        <v>100</v>
      </c>
      <c r="B49" s="8" t="s">
        <v>2</v>
      </c>
      <c r="C49" s="81">
        <v>376.8</v>
      </c>
      <c r="D49" s="3">
        <v>0</v>
      </c>
      <c r="E49" s="3">
        <v>0</v>
      </c>
      <c r="F49" s="152">
        <v>0</v>
      </c>
      <c r="G49" s="3">
        <v>0</v>
      </c>
      <c r="H49" s="3">
        <v>0</v>
      </c>
      <c r="I49" s="21">
        <v>0</v>
      </c>
      <c r="J49" s="21">
        <v>0</v>
      </c>
      <c r="K49" s="53">
        <v>0</v>
      </c>
      <c r="L49" s="21">
        <v>0</v>
      </c>
      <c r="M49" s="21">
        <v>0</v>
      </c>
      <c r="N49" s="21">
        <v>0</v>
      </c>
      <c r="O49" s="21">
        <v>0</v>
      </c>
      <c r="P49" s="18"/>
    </row>
    <row r="50" spans="1:16" ht="18.75" customHeight="1">
      <c r="A50" s="178" t="s">
        <v>64</v>
      </c>
      <c r="B50" s="179"/>
      <c r="C50" s="179"/>
      <c r="D50" s="179"/>
      <c r="E50" s="179"/>
      <c r="F50" s="179"/>
      <c r="G50" s="179"/>
      <c r="H50" s="179"/>
      <c r="I50" s="179"/>
      <c r="J50" s="180"/>
      <c r="K50" s="55">
        <f>SUM(K49)</f>
        <v>0</v>
      </c>
      <c r="L50" s="73">
        <f>SUM(L49)</f>
        <v>0</v>
      </c>
      <c r="M50" s="73">
        <f>SUM(M49)</f>
        <v>0</v>
      </c>
      <c r="N50" s="73">
        <f>SUM(N49)</f>
        <v>0</v>
      </c>
      <c r="O50" s="73">
        <f>SUM(O49)</f>
        <v>0</v>
      </c>
      <c r="P50" s="18"/>
    </row>
    <row r="51" spans="1:16" ht="15" customHeight="1">
      <c r="A51" s="175" t="s">
        <v>11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7"/>
      <c r="P51" s="18"/>
    </row>
    <row r="52" spans="1:16" ht="15">
      <c r="A52" s="12" t="s">
        <v>101</v>
      </c>
      <c r="B52" s="8" t="s">
        <v>2</v>
      </c>
      <c r="C52" s="81">
        <v>194.2</v>
      </c>
      <c r="D52" s="3">
        <v>6</v>
      </c>
      <c r="E52" s="142">
        <v>3</v>
      </c>
      <c r="F52" s="76">
        <v>12</v>
      </c>
      <c r="G52" s="31">
        <v>0</v>
      </c>
      <c r="H52" s="113">
        <v>0.01</v>
      </c>
      <c r="I52" s="127">
        <f>F52/C52</f>
        <v>0.061791967044284246</v>
      </c>
      <c r="J52" s="21">
        <v>3</v>
      </c>
      <c r="K52" s="53">
        <v>0</v>
      </c>
      <c r="L52" s="21">
        <v>0</v>
      </c>
      <c r="M52" s="21">
        <v>0</v>
      </c>
      <c r="N52" s="21">
        <v>0</v>
      </c>
      <c r="O52" s="21">
        <f>K52*20%</f>
        <v>0</v>
      </c>
      <c r="P52" s="18"/>
    </row>
    <row r="53" spans="1:16" ht="25.5">
      <c r="A53" s="12" t="s">
        <v>226</v>
      </c>
      <c r="B53" s="23" t="s">
        <v>251</v>
      </c>
      <c r="C53" s="81">
        <v>25.2</v>
      </c>
      <c r="D53" s="3">
        <v>19</v>
      </c>
      <c r="E53" s="142">
        <v>37</v>
      </c>
      <c r="F53" s="76">
        <v>26</v>
      </c>
      <c r="G53" s="31">
        <v>0.2</v>
      </c>
      <c r="H53" s="113">
        <v>0.46</v>
      </c>
      <c r="I53" s="127">
        <f>F53/C53</f>
        <v>1.0317460317460319</v>
      </c>
      <c r="J53" s="21">
        <v>5</v>
      </c>
      <c r="K53" s="155">
        <v>0</v>
      </c>
      <c r="L53" s="153">
        <v>0</v>
      </c>
      <c r="M53" s="153">
        <v>0</v>
      </c>
      <c r="N53" s="153">
        <v>0</v>
      </c>
      <c r="O53" s="154">
        <f>K53*20%</f>
        <v>0</v>
      </c>
      <c r="P53" s="18"/>
    </row>
    <row r="54" spans="1:16" ht="18.75" customHeight="1">
      <c r="A54" s="178" t="s">
        <v>64</v>
      </c>
      <c r="B54" s="179"/>
      <c r="C54" s="179"/>
      <c r="D54" s="179"/>
      <c r="E54" s="179"/>
      <c r="F54" s="179"/>
      <c r="G54" s="179"/>
      <c r="H54" s="179"/>
      <c r="I54" s="179"/>
      <c r="J54" s="180"/>
      <c r="K54" s="55">
        <f>SUM(K52:K53)</f>
        <v>0</v>
      </c>
      <c r="L54" s="73">
        <f>SUM(L52:L53)</f>
        <v>0</v>
      </c>
      <c r="M54" s="73">
        <f>SUM(M52:M53)</f>
        <v>0</v>
      </c>
      <c r="N54" s="73">
        <f>SUM(N52:N53)</f>
        <v>0</v>
      </c>
      <c r="O54" s="73">
        <v>0</v>
      </c>
      <c r="P54" s="18">
        <v>38</v>
      </c>
    </row>
    <row r="55" spans="1:16" ht="15" customHeight="1">
      <c r="A55" s="175" t="s">
        <v>12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7"/>
      <c r="P55" s="18"/>
    </row>
    <row r="56" spans="1:16" ht="15">
      <c r="A56" s="12" t="s">
        <v>102</v>
      </c>
      <c r="B56" s="8" t="s">
        <v>7</v>
      </c>
      <c r="C56" s="117">
        <v>4100</v>
      </c>
      <c r="D56" s="3">
        <v>247</v>
      </c>
      <c r="E56" s="142">
        <v>299</v>
      </c>
      <c r="F56" s="76">
        <v>646</v>
      </c>
      <c r="G56" s="31">
        <v>0.2</v>
      </c>
      <c r="H56" s="113">
        <v>0.24</v>
      </c>
      <c r="I56" s="125">
        <f>F56/C56</f>
        <v>0.1575609756097561</v>
      </c>
      <c r="J56" s="21">
        <v>3</v>
      </c>
      <c r="K56" s="161">
        <v>18</v>
      </c>
      <c r="L56" s="159">
        <v>0</v>
      </c>
      <c r="M56" s="159">
        <v>4</v>
      </c>
      <c r="N56" s="159">
        <v>11</v>
      </c>
      <c r="O56" s="159">
        <v>3</v>
      </c>
      <c r="P56" s="18"/>
    </row>
    <row r="57" spans="1:16" ht="15">
      <c r="A57" s="12" t="s">
        <v>104</v>
      </c>
      <c r="B57" s="8" t="s">
        <v>329</v>
      </c>
      <c r="C57" s="81">
        <v>1069.01</v>
      </c>
      <c r="D57" s="3">
        <v>300</v>
      </c>
      <c r="E57" s="142">
        <v>396</v>
      </c>
      <c r="F57" s="76">
        <v>331</v>
      </c>
      <c r="G57" s="31">
        <v>0.2</v>
      </c>
      <c r="H57" s="113">
        <v>0.3</v>
      </c>
      <c r="I57" s="125">
        <f>F57/C57</f>
        <v>0.30963227659236114</v>
      </c>
      <c r="J57" s="21">
        <v>3</v>
      </c>
      <c r="K57" s="161">
        <v>9</v>
      </c>
      <c r="L57" s="164">
        <v>1</v>
      </c>
      <c r="M57" s="164">
        <v>0</v>
      </c>
      <c r="N57" s="164">
        <v>7</v>
      </c>
      <c r="O57" s="159">
        <v>1</v>
      </c>
      <c r="P57" s="18"/>
    </row>
    <row r="58" spans="1:16" ht="18.75" customHeight="1">
      <c r="A58" s="178" t="s">
        <v>64</v>
      </c>
      <c r="B58" s="179"/>
      <c r="C58" s="179"/>
      <c r="D58" s="179"/>
      <c r="E58" s="179"/>
      <c r="F58" s="179"/>
      <c r="G58" s="179"/>
      <c r="H58" s="179"/>
      <c r="I58" s="179"/>
      <c r="J58" s="180"/>
      <c r="K58" s="157">
        <f>SUM(K56:K57)</f>
        <v>27</v>
      </c>
      <c r="L58" s="158">
        <f>SUM(L56:L57)</f>
        <v>1</v>
      </c>
      <c r="M58" s="158">
        <f>SUM(M56:M57)</f>
        <v>4</v>
      </c>
      <c r="N58" s="158">
        <f>SUM(N56:N57)</f>
        <v>18</v>
      </c>
      <c r="O58" s="158">
        <f>SUM(O56:O57)</f>
        <v>4</v>
      </c>
      <c r="P58" s="17">
        <v>977</v>
      </c>
    </row>
    <row r="59" spans="1:16" ht="15" customHeight="1">
      <c r="A59" s="175" t="s">
        <v>14</v>
      </c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7"/>
      <c r="P59" s="18"/>
    </row>
    <row r="60" spans="1:16" ht="15">
      <c r="A60" s="12" t="s">
        <v>106</v>
      </c>
      <c r="B60" s="8" t="s">
        <v>7</v>
      </c>
      <c r="C60" s="115">
        <v>311.8</v>
      </c>
      <c r="D60" s="3">
        <v>401</v>
      </c>
      <c r="E60" s="65">
        <v>274</v>
      </c>
      <c r="F60" s="65">
        <v>315</v>
      </c>
      <c r="G60" s="104">
        <v>1.3</v>
      </c>
      <c r="H60" s="99">
        <v>0.92</v>
      </c>
      <c r="I60" s="51">
        <v>1.01</v>
      </c>
      <c r="J60" s="21">
        <v>5</v>
      </c>
      <c r="K60" s="164">
        <v>15</v>
      </c>
      <c r="L60" s="164">
        <v>0</v>
      </c>
      <c r="M60" s="164">
        <v>3</v>
      </c>
      <c r="N60" s="164">
        <v>9</v>
      </c>
      <c r="O60" s="164">
        <f>K60*20%</f>
        <v>3</v>
      </c>
      <c r="P60" s="18"/>
    </row>
    <row r="61" spans="1:16" ht="27.75" customHeight="1">
      <c r="A61" s="12" t="s">
        <v>107</v>
      </c>
      <c r="B61" s="207" t="s">
        <v>283</v>
      </c>
      <c r="C61" s="208"/>
      <c r="D61" s="208"/>
      <c r="E61" s="208"/>
      <c r="F61" s="208"/>
      <c r="G61" s="208"/>
      <c r="H61" s="208"/>
      <c r="I61" s="208"/>
      <c r="J61" s="209"/>
      <c r="K61" s="162">
        <f>F61*J61%</f>
        <v>0</v>
      </c>
      <c r="L61" s="168">
        <v>0</v>
      </c>
      <c r="M61" s="168"/>
      <c r="N61" s="168">
        <v>0</v>
      </c>
      <c r="O61" s="162">
        <f>K61*20%</f>
        <v>0</v>
      </c>
      <c r="P61" s="18"/>
    </row>
    <row r="62" spans="1:16" ht="25.5">
      <c r="A62" s="12" t="s">
        <v>108</v>
      </c>
      <c r="B62" s="8" t="s">
        <v>109</v>
      </c>
      <c r="C62" s="81">
        <v>122.55</v>
      </c>
      <c r="D62" s="3">
        <v>94</v>
      </c>
      <c r="E62" s="142">
        <v>106</v>
      </c>
      <c r="F62" s="76">
        <v>90</v>
      </c>
      <c r="G62" s="100">
        <v>0.2</v>
      </c>
      <c r="H62" s="106">
        <v>0.38</v>
      </c>
      <c r="I62" s="125">
        <f>F62/C62</f>
        <v>0.7343941248470013</v>
      </c>
      <c r="J62" s="21">
        <v>3</v>
      </c>
      <c r="K62" s="164">
        <v>2</v>
      </c>
      <c r="L62" s="164">
        <v>0</v>
      </c>
      <c r="M62" s="164">
        <v>0</v>
      </c>
      <c r="N62" s="164">
        <v>2</v>
      </c>
      <c r="O62" s="164">
        <v>0</v>
      </c>
      <c r="P62" s="18"/>
    </row>
    <row r="63" spans="1:16" ht="25.5">
      <c r="A63" s="12" t="s">
        <v>110</v>
      </c>
      <c r="B63" s="8" t="s">
        <v>292</v>
      </c>
      <c r="C63" s="81">
        <v>16</v>
      </c>
      <c r="D63" s="3">
        <v>24</v>
      </c>
      <c r="E63" s="142">
        <v>24</v>
      </c>
      <c r="F63" s="76">
        <v>26</v>
      </c>
      <c r="G63" s="100">
        <v>1.5</v>
      </c>
      <c r="H63" s="106">
        <v>1.5</v>
      </c>
      <c r="I63" s="125">
        <f aca="true" t="shared" si="0" ref="I63:I69">F63/C63</f>
        <v>1.625</v>
      </c>
      <c r="J63" s="21">
        <v>5</v>
      </c>
      <c r="K63" s="164">
        <v>1</v>
      </c>
      <c r="L63" s="164">
        <v>0</v>
      </c>
      <c r="M63" s="164">
        <v>0</v>
      </c>
      <c r="N63" s="164">
        <v>1</v>
      </c>
      <c r="O63" s="164">
        <v>0</v>
      </c>
      <c r="P63" s="18"/>
    </row>
    <row r="64" spans="1:16" ht="25.5">
      <c r="A64" s="12" t="s">
        <v>111</v>
      </c>
      <c r="B64" s="8" t="s">
        <v>15</v>
      </c>
      <c r="C64" s="81">
        <v>25.4</v>
      </c>
      <c r="D64" s="3">
        <v>105</v>
      </c>
      <c r="E64" s="142">
        <v>105</v>
      </c>
      <c r="F64" s="76">
        <v>113</v>
      </c>
      <c r="G64" s="100">
        <v>4.1</v>
      </c>
      <c r="H64" s="106">
        <v>4.1</v>
      </c>
      <c r="I64" s="125">
        <f t="shared" si="0"/>
        <v>4.448818897637795</v>
      </c>
      <c r="J64" s="21">
        <v>8</v>
      </c>
      <c r="K64" s="164">
        <v>8</v>
      </c>
      <c r="L64" s="164">
        <v>1</v>
      </c>
      <c r="M64" s="164">
        <v>1</v>
      </c>
      <c r="N64" s="164">
        <v>5</v>
      </c>
      <c r="O64" s="164">
        <v>1</v>
      </c>
      <c r="P64" s="18"/>
    </row>
    <row r="65" spans="1:16" ht="23.25" customHeight="1">
      <c r="A65" s="12" t="s">
        <v>112</v>
      </c>
      <c r="B65" s="8" t="s">
        <v>16</v>
      </c>
      <c r="C65" s="81">
        <v>58</v>
      </c>
      <c r="D65" s="3">
        <v>114</v>
      </c>
      <c r="E65" s="142">
        <v>169</v>
      </c>
      <c r="F65" s="76">
        <v>129</v>
      </c>
      <c r="G65" s="100">
        <v>1.9</v>
      </c>
      <c r="H65" s="106">
        <v>2.9</v>
      </c>
      <c r="I65" s="125">
        <f t="shared" si="0"/>
        <v>2.2241379310344827</v>
      </c>
      <c r="J65" s="21">
        <v>7</v>
      </c>
      <c r="K65" s="164">
        <v>9</v>
      </c>
      <c r="L65" s="164">
        <v>1</v>
      </c>
      <c r="M65" s="164">
        <v>1</v>
      </c>
      <c r="N65" s="164">
        <v>6</v>
      </c>
      <c r="O65" s="164">
        <v>1</v>
      </c>
      <c r="P65" s="18"/>
    </row>
    <row r="66" spans="1:16" ht="15">
      <c r="A66" s="12" t="s">
        <v>113</v>
      </c>
      <c r="B66" s="8" t="s">
        <v>17</v>
      </c>
      <c r="C66" s="81">
        <v>8.73</v>
      </c>
      <c r="D66" s="3">
        <v>101</v>
      </c>
      <c r="E66" s="142">
        <v>106</v>
      </c>
      <c r="F66" s="76">
        <v>107</v>
      </c>
      <c r="G66" s="100">
        <v>11.6</v>
      </c>
      <c r="H66" s="106">
        <v>12.1</v>
      </c>
      <c r="I66" s="125">
        <f t="shared" si="0"/>
        <v>12.256586483390606</v>
      </c>
      <c r="J66" s="21">
        <v>18</v>
      </c>
      <c r="K66" s="164">
        <v>12</v>
      </c>
      <c r="L66" s="164">
        <v>1</v>
      </c>
      <c r="M66" s="164">
        <v>1</v>
      </c>
      <c r="N66" s="164">
        <v>8</v>
      </c>
      <c r="O66" s="164">
        <v>2</v>
      </c>
      <c r="P66" s="18"/>
    </row>
    <row r="67" spans="1:16" ht="15">
      <c r="A67" s="12" t="s">
        <v>114</v>
      </c>
      <c r="B67" s="8" t="s">
        <v>18</v>
      </c>
      <c r="C67" s="81">
        <v>11.28</v>
      </c>
      <c r="D67" s="3">
        <v>43</v>
      </c>
      <c r="E67" s="142">
        <v>45</v>
      </c>
      <c r="F67" s="76">
        <v>52</v>
      </c>
      <c r="G67" s="100">
        <v>3.8</v>
      </c>
      <c r="H67" s="106">
        <v>3.9</v>
      </c>
      <c r="I67" s="125">
        <f t="shared" si="0"/>
        <v>4.609929078014185</v>
      </c>
      <c r="J67" s="21">
        <v>8</v>
      </c>
      <c r="K67" s="164">
        <v>4</v>
      </c>
      <c r="L67" s="164">
        <v>1</v>
      </c>
      <c r="M67" s="164"/>
      <c r="N67" s="164">
        <v>3</v>
      </c>
      <c r="O67" s="164">
        <v>0</v>
      </c>
      <c r="P67" s="18"/>
    </row>
    <row r="68" spans="1:16" ht="15">
      <c r="A68" s="12" t="s">
        <v>293</v>
      </c>
      <c r="B68" s="8" t="s">
        <v>294</v>
      </c>
      <c r="C68" s="130">
        <v>16.3</v>
      </c>
      <c r="D68" s="3">
        <v>25</v>
      </c>
      <c r="E68" s="142">
        <v>20</v>
      </c>
      <c r="F68" s="76">
        <v>68</v>
      </c>
      <c r="G68" s="100">
        <v>1.6</v>
      </c>
      <c r="H68" s="106">
        <v>1.2</v>
      </c>
      <c r="I68" s="125">
        <f t="shared" si="0"/>
        <v>4.171779141104294</v>
      </c>
      <c r="J68" s="21">
        <v>8</v>
      </c>
      <c r="K68" s="164">
        <v>4</v>
      </c>
      <c r="L68" s="159">
        <v>1</v>
      </c>
      <c r="M68" s="159">
        <v>0</v>
      </c>
      <c r="N68" s="159">
        <v>3</v>
      </c>
      <c r="O68" s="164">
        <v>0</v>
      </c>
      <c r="P68" s="18"/>
    </row>
    <row r="69" spans="1:16" ht="15">
      <c r="A69" s="96"/>
      <c r="B69" s="97" t="s">
        <v>325</v>
      </c>
      <c r="C69" s="139">
        <v>8.7</v>
      </c>
      <c r="D69" s="98"/>
      <c r="E69" s="142">
        <v>60</v>
      </c>
      <c r="F69" s="148">
        <v>80</v>
      </c>
      <c r="G69" s="98"/>
      <c r="H69" s="106">
        <v>6.8</v>
      </c>
      <c r="I69" s="125">
        <f t="shared" si="0"/>
        <v>9.195402298850576</v>
      </c>
      <c r="J69" s="21">
        <v>12</v>
      </c>
      <c r="K69" s="164">
        <v>9</v>
      </c>
      <c r="L69" s="164">
        <v>1</v>
      </c>
      <c r="M69" s="164">
        <v>1</v>
      </c>
      <c r="N69" s="164">
        <v>6</v>
      </c>
      <c r="O69" s="164">
        <v>1</v>
      </c>
      <c r="P69" s="18">
        <v>315</v>
      </c>
    </row>
    <row r="70" spans="1:16" ht="18.75" customHeight="1">
      <c r="A70" s="178" t="s">
        <v>64</v>
      </c>
      <c r="B70" s="179"/>
      <c r="C70" s="179"/>
      <c r="D70" s="179"/>
      <c r="E70" s="179"/>
      <c r="F70" s="179"/>
      <c r="G70" s="179"/>
      <c r="H70" s="179"/>
      <c r="I70" s="179"/>
      <c r="J70" s="180"/>
      <c r="K70" s="157">
        <f>SUM(K60:K69)</f>
        <v>64</v>
      </c>
      <c r="L70" s="158">
        <f>SUM(L60:L69)</f>
        <v>6</v>
      </c>
      <c r="M70" s="158">
        <f>SUM(M60:M69)</f>
        <v>7</v>
      </c>
      <c r="N70" s="158">
        <f>SUM(N60:N69)</f>
        <v>43</v>
      </c>
      <c r="O70" s="158">
        <f>SUM(O60:O69)</f>
        <v>8</v>
      </c>
      <c r="P70" s="18">
        <v>665</v>
      </c>
    </row>
    <row r="71" spans="1:16" ht="15" customHeight="1">
      <c r="A71" s="175" t="s">
        <v>19</v>
      </c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7"/>
      <c r="P71" s="18"/>
    </row>
    <row r="72" spans="1:16" ht="15">
      <c r="A72" s="12" t="s">
        <v>115</v>
      </c>
      <c r="B72" s="8" t="s">
        <v>20</v>
      </c>
      <c r="C72" s="81">
        <v>109.6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21">
        <v>0</v>
      </c>
      <c r="J72" s="21">
        <v>0</v>
      </c>
      <c r="K72" s="53">
        <v>0</v>
      </c>
      <c r="L72" s="21">
        <v>0</v>
      </c>
      <c r="M72" s="21">
        <v>0</v>
      </c>
      <c r="N72" s="21">
        <v>0</v>
      </c>
      <c r="O72" s="21">
        <v>0</v>
      </c>
      <c r="P72" s="18"/>
    </row>
    <row r="73" spans="1:16" ht="38.25">
      <c r="A73" s="12" t="s">
        <v>295</v>
      </c>
      <c r="B73" s="8" t="s">
        <v>297</v>
      </c>
      <c r="C73" s="81">
        <v>119.9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21">
        <v>0</v>
      </c>
      <c r="J73" s="21">
        <v>0</v>
      </c>
      <c r="K73" s="153">
        <v>0</v>
      </c>
      <c r="L73" s="153">
        <v>0</v>
      </c>
      <c r="M73" s="153">
        <v>0</v>
      </c>
      <c r="N73" s="153">
        <v>0</v>
      </c>
      <c r="O73" s="153">
        <v>0</v>
      </c>
      <c r="P73" s="18"/>
    </row>
    <row r="74" spans="1:16" ht="15">
      <c r="A74" s="12" t="s">
        <v>296</v>
      </c>
      <c r="B74" s="8" t="s">
        <v>298</v>
      </c>
      <c r="C74" s="81">
        <v>278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21">
        <v>0</v>
      </c>
      <c r="J74" s="21">
        <v>0</v>
      </c>
      <c r="K74" s="53">
        <v>0</v>
      </c>
      <c r="L74" s="21">
        <v>0</v>
      </c>
      <c r="M74" s="21">
        <v>0</v>
      </c>
      <c r="N74" s="21">
        <v>0</v>
      </c>
      <c r="O74" s="21">
        <v>0</v>
      </c>
      <c r="P74" s="18"/>
    </row>
    <row r="75" spans="1:16" ht="18.75" customHeight="1">
      <c r="A75" s="178" t="s">
        <v>64</v>
      </c>
      <c r="B75" s="179"/>
      <c r="C75" s="179"/>
      <c r="D75" s="179"/>
      <c r="E75" s="179"/>
      <c r="F75" s="179"/>
      <c r="G75" s="179"/>
      <c r="H75" s="179"/>
      <c r="I75" s="179"/>
      <c r="J75" s="180"/>
      <c r="K75" s="55">
        <f>SUM(K72:K74)</f>
        <v>0</v>
      </c>
      <c r="L75" s="73">
        <f>SUM(L72:L74)</f>
        <v>0</v>
      </c>
      <c r="M75" s="73">
        <f>SUM(M72:M74)</f>
        <v>0</v>
      </c>
      <c r="N75" s="73">
        <f>SUM(N72:N74)</f>
        <v>0</v>
      </c>
      <c r="O75" s="73">
        <f>SUM(O72:O74)</f>
        <v>0</v>
      </c>
      <c r="P75" s="18"/>
    </row>
    <row r="76" spans="1:16" ht="15" customHeight="1">
      <c r="A76" s="175" t="s">
        <v>21</v>
      </c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7"/>
      <c r="P76" s="18"/>
    </row>
    <row r="77" spans="1:16" ht="15">
      <c r="A77" s="12" t="s">
        <v>116</v>
      </c>
      <c r="B77" s="8" t="s">
        <v>7</v>
      </c>
      <c r="C77" s="117">
        <v>147.2</v>
      </c>
      <c r="D77" s="3">
        <v>436</v>
      </c>
      <c r="E77" s="65">
        <v>175</v>
      </c>
      <c r="F77" s="65">
        <v>260</v>
      </c>
      <c r="G77" s="112">
        <v>4.8</v>
      </c>
      <c r="H77" s="113">
        <v>1.4</v>
      </c>
      <c r="I77" s="128">
        <f>F77/C77</f>
        <v>1.7663043478260871</v>
      </c>
      <c r="J77" s="21">
        <v>5</v>
      </c>
      <c r="K77" s="164">
        <v>13</v>
      </c>
      <c r="L77" s="164">
        <v>0</v>
      </c>
      <c r="M77" s="164">
        <v>3</v>
      </c>
      <c r="N77" s="164">
        <v>8</v>
      </c>
      <c r="O77" s="164">
        <v>2</v>
      </c>
      <c r="P77" s="18"/>
    </row>
    <row r="78" spans="1:16" ht="18" customHeight="1">
      <c r="A78" s="12" t="s">
        <v>117</v>
      </c>
      <c r="B78" s="185" t="s">
        <v>283</v>
      </c>
      <c r="C78" s="186"/>
      <c r="D78" s="186"/>
      <c r="E78" s="186"/>
      <c r="F78" s="186"/>
      <c r="G78" s="186"/>
      <c r="H78" s="186"/>
      <c r="I78" s="186"/>
      <c r="J78" s="187"/>
      <c r="K78" s="162">
        <f>F78*J78%</f>
        <v>0</v>
      </c>
      <c r="L78" s="162">
        <v>0</v>
      </c>
      <c r="M78" s="162"/>
      <c r="N78" s="162">
        <v>0</v>
      </c>
      <c r="O78" s="162">
        <f>K78*20%</f>
        <v>0</v>
      </c>
      <c r="P78" s="18"/>
    </row>
    <row r="79" spans="1:16" ht="15">
      <c r="A79" s="12" t="s">
        <v>118</v>
      </c>
      <c r="B79" s="23" t="s">
        <v>22</v>
      </c>
      <c r="C79" s="117">
        <v>670.53</v>
      </c>
      <c r="D79" s="21">
        <v>813</v>
      </c>
      <c r="E79" s="142">
        <v>895</v>
      </c>
      <c r="F79" s="76">
        <v>941</v>
      </c>
      <c r="G79" s="31">
        <v>1.8</v>
      </c>
      <c r="H79" s="113">
        <v>1.2</v>
      </c>
      <c r="I79" s="125">
        <f>F79/C79</f>
        <v>1.4033674854219798</v>
      </c>
      <c r="J79" s="21">
        <v>5</v>
      </c>
      <c r="K79" s="164">
        <v>46</v>
      </c>
      <c r="L79" s="164">
        <v>6</v>
      </c>
      <c r="M79" s="164">
        <v>5</v>
      </c>
      <c r="N79" s="164">
        <v>26</v>
      </c>
      <c r="O79" s="164">
        <v>9</v>
      </c>
      <c r="P79" s="18"/>
    </row>
    <row r="80" spans="1:16" ht="15">
      <c r="A80" s="12" t="s">
        <v>119</v>
      </c>
      <c r="B80" s="8" t="s">
        <v>23</v>
      </c>
      <c r="C80" s="81">
        <v>190.9</v>
      </c>
      <c r="D80" s="3">
        <v>508</v>
      </c>
      <c r="E80" s="142">
        <v>457</v>
      </c>
      <c r="F80" s="76">
        <v>443</v>
      </c>
      <c r="G80" s="31">
        <v>1.4</v>
      </c>
      <c r="H80" s="113">
        <v>1.2</v>
      </c>
      <c r="I80" s="125">
        <f>F80/C80</f>
        <v>2.320586694604505</v>
      </c>
      <c r="J80" s="21">
        <v>7</v>
      </c>
      <c r="K80" s="164">
        <v>23</v>
      </c>
      <c r="L80" s="164">
        <v>3</v>
      </c>
      <c r="M80" s="164">
        <v>2</v>
      </c>
      <c r="N80" s="164">
        <v>14</v>
      </c>
      <c r="O80" s="164">
        <v>4</v>
      </c>
      <c r="P80" s="18"/>
    </row>
    <row r="81" spans="1:16" ht="15">
      <c r="A81" s="12" t="s">
        <v>120</v>
      </c>
      <c r="B81" s="8" t="s">
        <v>24</v>
      </c>
      <c r="C81" s="81">
        <v>42.9</v>
      </c>
      <c r="D81" s="3">
        <v>92</v>
      </c>
      <c r="E81" s="142">
        <v>95</v>
      </c>
      <c r="F81" s="76">
        <v>99</v>
      </c>
      <c r="G81" s="31">
        <v>2.1</v>
      </c>
      <c r="H81" s="113">
        <v>2.2</v>
      </c>
      <c r="I81" s="125">
        <f>F81/C81</f>
        <v>2.307692307692308</v>
      </c>
      <c r="J81" s="21">
        <v>7</v>
      </c>
      <c r="K81" s="164">
        <v>6</v>
      </c>
      <c r="L81" s="164">
        <v>1</v>
      </c>
      <c r="M81" s="164">
        <v>0</v>
      </c>
      <c r="N81" s="164">
        <v>4</v>
      </c>
      <c r="O81" s="164">
        <v>1</v>
      </c>
      <c r="P81" s="18"/>
    </row>
    <row r="82" spans="1:16" ht="15">
      <c r="A82" s="12" t="s">
        <v>121</v>
      </c>
      <c r="B82" s="8" t="s">
        <v>25</v>
      </c>
      <c r="C82" s="81">
        <v>22.7</v>
      </c>
      <c r="D82" s="20">
        <v>32</v>
      </c>
      <c r="E82" s="142">
        <v>46</v>
      </c>
      <c r="F82" s="76">
        <v>57</v>
      </c>
      <c r="G82" s="31">
        <v>1.4</v>
      </c>
      <c r="H82" s="113">
        <v>2</v>
      </c>
      <c r="I82" s="125">
        <f>F82/C82</f>
        <v>2.511013215859031</v>
      </c>
      <c r="J82" s="21">
        <v>7</v>
      </c>
      <c r="K82" s="164">
        <v>3</v>
      </c>
      <c r="L82" s="164">
        <v>0</v>
      </c>
      <c r="M82" s="164">
        <v>0</v>
      </c>
      <c r="N82" s="164">
        <v>3</v>
      </c>
      <c r="O82" s="164">
        <v>0</v>
      </c>
      <c r="P82" s="18"/>
    </row>
    <row r="83" spans="1:16" ht="15">
      <c r="A83" s="12" t="s">
        <v>122</v>
      </c>
      <c r="B83" s="68" t="s">
        <v>315</v>
      </c>
      <c r="C83" s="81">
        <v>759.93</v>
      </c>
      <c r="D83" s="3">
        <v>892</v>
      </c>
      <c r="E83" s="142">
        <v>922</v>
      </c>
      <c r="F83" s="76">
        <v>991</v>
      </c>
      <c r="G83" s="31">
        <v>1.04</v>
      </c>
      <c r="H83" s="113">
        <v>1.1</v>
      </c>
      <c r="I83" s="125">
        <f>F83/C83</f>
        <v>1.3040674798994645</v>
      </c>
      <c r="J83" s="21">
        <v>5</v>
      </c>
      <c r="K83" s="164">
        <v>49</v>
      </c>
      <c r="L83" s="164">
        <v>6</v>
      </c>
      <c r="M83" s="164">
        <v>6</v>
      </c>
      <c r="N83" s="164">
        <v>28</v>
      </c>
      <c r="O83" s="164">
        <v>9</v>
      </c>
      <c r="P83" s="18">
        <v>260</v>
      </c>
    </row>
    <row r="84" spans="1:16" ht="18.75" customHeight="1">
      <c r="A84" s="178" t="s">
        <v>64</v>
      </c>
      <c r="B84" s="179"/>
      <c r="C84" s="179"/>
      <c r="D84" s="179"/>
      <c r="E84" s="179"/>
      <c r="F84" s="179"/>
      <c r="G84" s="179"/>
      <c r="H84" s="179"/>
      <c r="I84" s="179"/>
      <c r="J84" s="180"/>
      <c r="K84" s="157">
        <f>SUM(K77:K83)</f>
        <v>140</v>
      </c>
      <c r="L84" s="158">
        <f>SUM(L77:L83)</f>
        <v>16</v>
      </c>
      <c r="M84" s="158">
        <f>SUM(M77:M83)</f>
        <v>16</v>
      </c>
      <c r="N84" s="158">
        <f>SUM(N77:N83)</f>
        <v>83</v>
      </c>
      <c r="O84" s="158">
        <v>25</v>
      </c>
      <c r="P84" s="18">
        <v>2531</v>
      </c>
    </row>
    <row r="85" spans="1:16" ht="15" customHeight="1">
      <c r="A85" s="175" t="s">
        <v>26</v>
      </c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7"/>
      <c r="P85" s="18"/>
    </row>
    <row r="86" spans="1:16" ht="15">
      <c r="A86" s="12" t="s">
        <v>123</v>
      </c>
      <c r="B86" s="8" t="s">
        <v>7</v>
      </c>
      <c r="C86" s="115">
        <v>507.1</v>
      </c>
      <c r="D86" s="3">
        <v>1218</v>
      </c>
      <c r="E86" s="65">
        <v>1261</v>
      </c>
      <c r="F86" s="65">
        <v>1043</v>
      </c>
      <c r="G86" s="104">
        <v>2.3</v>
      </c>
      <c r="H86" s="113">
        <v>2.4</v>
      </c>
      <c r="I86" s="128">
        <f>F86/C86</f>
        <v>2.0567935318477617</v>
      </c>
      <c r="J86" s="21">
        <v>7</v>
      </c>
      <c r="K86" s="164">
        <v>72</v>
      </c>
      <c r="L86" s="164">
        <v>8</v>
      </c>
      <c r="M86" s="164">
        <v>10</v>
      </c>
      <c r="N86" s="164">
        <v>40</v>
      </c>
      <c r="O86" s="164">
        <v>14</v>
      </c>
      <c r="P86" s="18"/>
    </row>
    <row r="87" spans="1:16" ht="20.25" customHeight="1">
      <c r="A87" s="12" t="s">
        <v>124</v>
      </c>
      <c r="B87" s="185" t="s">
        <v>283</v>
      </c>
      <c r="C87" s="186"/>
      <c r="D87" s="186"/>
      <c r="E87" s="186"/>
      <c r="F87" s="186"/>
      <c r="G87" s="186"/>
      <c r="H87" s="186"/>
      <c r="I87" s="186"/>
      <c r="J87" s="187"/>
      <c r="K87" s="162">
        <f>F87*J87%</f>
        <v>0</v>
      </c>
      <c r="L87" s="173">
        <v>0</v>
      </c>
      <c r="M87" s="162"/>
      <c r="N87" s="162">
        <v>0</v>
      </c>
      <c r="O87" s="162">
        <f>K87*20%</f>
        <v>0</v>
      </c>
      <c r="P87" s="18"/>
    </row>
    <row r="88" spans="1:16" ht="20.25" customHeight="1">
      <c r="A88" s="12" t="s">
        <v>227</v>
      </c>
      <c r="B88" s="8" t="s">
        <v>27</v>
      </c>
      <c r="C88" s="81">
        <v>396.8</v>
      </c>
      <c r="D88" s="3">
        <v>929</v>
      </c>
      <c r="E88" s="142">
        <v>1097</v>
      </c>
      <c r="F88" s="76">
        <v>1208</v>
      </c>
      <c r="G88" s="31">
        <v>2.3</v>
      </c>
      <c r="H88" s="113">
        <v>2.7</v>
      </c>
      <c r="I88" s="125">
        <f aca="true" t="shared" si="1" ref="I88:I93">F88/C88</f>
        <v>3.0443548387096775</v>
      </c>
      <c r="J88" s="21">
        <v>7</v>
      </c>
      <c r="K88" s="164">
        <v>84</v>
      </c>
      <c r="L88" s="164">
        <v>9</v>
      </c>
      <c r="M88" s="164">
        <v>12</v>
      </c>
      <c r="N88" s="164">
        <v>47</v>
      </c>
      <c r="O88" s="164">
        <v>16</v>
      </c>
      <c r="P88" s="18"/>
    </row>
    <row r="89" spans="1:16" ht="19.5" customHeight="1">
      <c r="A89" s="12" t="s">
        <v>125</v>
      </c>
      <c r="B89" s="22" t="s">
        <v>229</v>
      </c>
      <c r="C89" s="81">
        <v>137.31</v>
      </c>
      <c r="D89" s="21">
        <v>497</v>
      </c>
      <c r="E89" s="142">
        <v>583</v>
      </c>
      <c r="F89" s="76">
        <v>692</v>
      </c>
      <c r="G89" s="31">
        <v>3.4</v>
      </c>
      <c r="H89" s="113">
        <v>4.2</v>
      </c>
      <c r="I89" s="125">
        <f t="shared" si="1"/>
        <v>5.039691209671546</v>
      </c>
      <c r="J89" s="21">
        <v>8</v>
      </c>
      <c r="K89" s="164">
        <v>48</v>
      </c>
      <c r="L89" s="164">
        <v>5</v>
      </c>
      <c r="M89" s="164">
        <v>7</v>
      </c>
      <c r="N89" s="164">
        <v>27</v>
      </c>
      <c r="O89" s="164">
        <v>9</v>
      </c>
      <c r="P89" s="18"/>
    </row>
    <row r="90" spans="1:16" ht="18.75" customHeight="1">
      <c r="A90" s="12" t="s">
        <v>228</v>
      </c>
      <c r="B90" s="22" t="s">
        <v>230</v>
      </c>
      <c r="C90" s="130">
        <v>29.9</v>
      </c>
      <c r="D90" s="21">
        <v>131</v>
      </c>
      <c r="E90" s="142">
        <v>158</v>
      </c>
      <c r="F90" s="76">
        <v>168</v>
      </c>
      <c r="G90" s="31">
        <v>4.3</v>
      </c>
      <c r="H90" s="113">
        <v>5.2</v>
      </c>
      <c r="I90" s="125">
        <f t="shared" si="1"/>
        <v>5.618729096989967</v>
      </c>
      <c r="J90" s="21">
        <v>8</v>
      </c>
      <c r="K90" s="164">
        <v>12</v>
      </c>
      <c r="L90" s="164">
        <v>2</v>
      </c>
      <c r="M90" s="164">
        <v>1</v>
      </c>
      <c r="N90" s="164">
        <v>7</v>
      </c>
      <c r="O90" s="164">
        <v>2</v>
      </c>
      <c r="P90" s="18"/>
    </row>
    <row r="91" spans="1:16" ht="15">
      <c r="A91" s="12" t="s">
        <v>256</v>
      </c>
      <c r="B91" s="35" t="s">
        <v>281</v>
      </c>
      <c r="C91" s="119">
        <v>19.41</v>
      </c>
      <c r="D91" s="3">
        <v>40</v>
      </c>
      <c r="E91" s="142">
        <v>77</v>
      </c>
      <c r="F91" s="76">
        <v>81</v>
      </c>
      <c r="G91" s="31">
        <v>1.8</v>
      </c>
      <c r="H91" s="113">
        <v>5.6</v>
      </c>
      <c r="I91" s="125">
        <f t="shared" si="1"/>
        <v>4.1731066460587325</v>
      </c>
      <c r="J91" s="21">
        <v>8</v>
      </c>
      <c r="K91" s="164">
        <v>4</v>
      </c>
      <c r="L91" s="164">
        <v>1</v>
      </c>
      <c r="M91" s="164">
        <v>0</v>
      </c>
      <c r="N91" s="164">
        <v>3</v>
      </c>
      <c r="O91" s="164">
        <v>0</v>
      </c>
      <c r="P91" s="18"/>
    </row>
    <row r="92" spans="1:16" ht="15">
      <c r="A92" s="12" t="s">
        <v>257</v>
      </c>
      <c r="B92" s="35" t="s">
        <v>254</v>
      </c>
      <c r="C92" s="131">
        <v>95.6</v>
      </c>
      <c r="D92" s="3">
        <v>221</v>
      </c>
      <c r="E92" s="142">
        <v>194</v>
      </c>
      <c r="F92" s="76">
        <v>0</v>
      </c>
      <c r="G92" s="31">
        <v>2.931</v>
      </c>
      <c r="H92" s="113">
        <v>2</v>
      </c>
      <c r="I92" s="125">
        <f t="shared" si="1"/>
        <v>0</v>
      </c>
      <c r="J92" s="21">
        <v>0</v>
      </c>
      <c r="K92" s="162">
        <f>F92*J92%</f>
        <v>0</v>
      </c>
      <c r="L92" s="173">
        <v>0</v>
      </c>
      <c r="M92" s="162">
        <v>0</v>
      </c>
      <c r="N92" s="162">
        <v>0</v>
      </c>
      <c r="O92" s="162">
        <f>K92*20%</f>
        <v>0</v>
      </c>
      <c r="P92" s="18"/>
    </row>
    <row r="93" spans="1:16" ht="15">
      <c r="A93" s="12" t="s">
        <v>258</v>
      </c>
      <c r="B93" s="35" t="s">
        <v>255</v>
      </c>
      <c r="C93" s="120">
        <v>140.6</v>
      </c>
      <c r="D93" s="3">
        <v>460</v>
      </c>
      <c r="E93" s="142">
        <v>489</v>
      </c>
      <c r="F93" s="76">
        <v>482</v>
      </c>
      <c r="G93" s="31">
        <v>3.2</v>
      </c>
      <c r="H93" s="113">
        <v>3.4</v>
      </c>
      <c r="I93" s="125">
        <f t="shared" si="1"/>
        <v>3.4281650071123755</v>
      </c>
      <c r="J93" s="21">
        <v>7</v>
      </c>
      <c r="K93" s="161">
        <v>33</v>
      </c>
      <c r="L93" s="161">
        <v>4</v>
      </c>
      <c r="M93" s="161">
        <v>4</v>
      </c>
      <c r="N93" s="161">
        <v>19</v>
      </c>
      <c r="O93" s="161">
        <v>6</v>
      </c>
      <c r="P93" s="18">
        <v>1043</v>
      </c>
    </row>
    <row r="94" spans="1:16" ht="18.75" customHeight="1">
      <c r="A94" s="178" t="s">
        <v>64</v>
      </c>
      <c r="B94" s="179"/>
      <c r="C94" s="179"/>
      <c r="D94" s="179"/>
      <c r="E94" s="179"/>
      <c r="F94" s="179"/>
      <c r="G94" s="179"/>
      <c r="H94" s="179"/>
      <c r="I94" s="179"/>
      <c r="J94" s="180"/>
      <c r="K94" s="157">
        <f>SUM(K86:K93)</f>
        <v>253</v>
      </c>
      <c r="L94" s="158">
        <f>SUM(L86:L93)</f>
        <v>29</v>
      </c>
      <c r="M94" s="158">
        <f>SUM(M86:M93)</f>
        <v>34</v>
      </c>
      <c r="N94" s="158">
        <f>SUM(N86:N93)</f>
        <v>143</v>
      </c>
      <c r="O94" s="158">
        <v>47</v>
      </c>
      <c r="P94" s="18">
        <v>2631</v>
      </c>
    </row>
    <row r="95" spans="1:16" ht="15" customHeight="1">
      <c r="A95" s="175" t="s">
        <v>28</v>
      </c>
      <c r="B95" s="176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7"/>
      <c r="P95" s="18"/>
    </row>
    <row r="96" spans="1:16" ht="15">
      <c r="A96" s="12" t="s">
        <v>126</v>
      </c>
      <c r="B96" s="8" t="s">
        <v>7</v>
      </c>
      <c r="C96" s="81">
        <v>1541.2</v>
      </c>
      <c r="D96" s="63">
        <v>1549</v>
      </c>
      <c r="E96" s="142">
        <v>1680</v>
      </c>
      <c r="F96" s="76">
        <v>1753</v>
      </c>
      <c r="G96" s="52">
        <v>1.1</v>
      </c>
      <c r="H96" s="113">
        <v>1.1</v>
      </c>
      <c r="I96" s="125">
        <f>F96/C96</f>
        <v>1.137425382818583</v>
      </c>
      <c r="J96" s="21">
        <v>5</v>
      </c>
      <c r="K96" s="164">
        <v>87</v>
      </c>
      <c r="L96" s="164">
        <v>10</v>
      </c>
      <c r="M96" s="164">
        <v>11</v>
      </c>
      <c r="N96" s="164">
        <v>49</v>
      </c>
      <c r="O96" s="164">
        <v>17</v>
      </c>
      <c r="P96" s="18"/>
    </row>
    <row r="97" spans="1:16" ht="15">
      <c r="A97" s="12" t="s">
        <v>127</v>
      </c>
      <c r="B97" s="8" t="s">
        <v>29</v>
      </c>
      <c r="C97" s="81">
        <v>400</v>
      </c>
      <c r="D97" s="3">
        <v>554</v>
      </c>
      <c r="E97" s="142">
        <v>999</v>
      </c>
      <c r="F97" s="76">
        <v>1192</v>
      </c>
      <c r="G97" s="31">
        <v>1.3</v>
      </c>
      <c r="H97" s="113">
        <v>2.5</v>
      </c>
      <c r="I97" s="125">
        <f>F97/C97</f>
        <v>2.98</v>
      </c>
      <c r="J97" s="21">
        <v>7</v>
      </c>
      <c r="K97" s="164">
        <v>35</v>
      </c>
      <c r="L97" s="164">
        <v>4</v>
      </c>
      <c r="M97" s="164">
        <v>4</v>
      </c>
      <c r="N97" s="164">
        <v>25</v>
      </c>
      <c r="O97" s="164">
        <v>2</v>
      </c>
      <c r="P97" s="18"/>
    </row>
    <row r="98" spans="1:16" ht="15">
      <c r="A98" s="12" t="s">
        <v>299</v>
      </c>
      <c r="B98" s="8" t="s">
        <v>301</v>
      </c>
      <c r="C98" s="81">
        <v>17.4</v>
      </c>
      <c r="D98" s="3">
        <v>87</v>
      </c>
      <c r="E98" s="142">
        <v>99</v>
      </c>
      <c r="F98" s="76">
        <v>103</v>
      </c>
      <c r="G98" s="31">
        <v>5</v>
      </c>
      <c r="H98" s="113">
        <v>5.6</v>
      </c>
      <c r="I98" s="125">
        <f>F98/C98</f>
        <v>5.919540229885058</v>
      </c>
      <c r="J98" s="21">
        <v>10</v>
      </c>
      <c r="K98" s="164">
        <v>3</v>
      </c>
      <c r="L98" s="164">
        <v>0</v>
      </c>
      <c r="M98" s="164">
        <v>0</v>
      </c>
      <c r="N98" s="164">
        <v>3</v>
      </c>
      <c r="O98" s="164">
        <v>0</v>
      </c>
      <c r="P98" s="18"/>
    </row>
    <row r="99" spans="1:16" ht="15">
      <c r="A99" s="12" t="s">
        <v>300</v>
      </c>
      <c r="B99" s="8" t="s">
        <v>302</v>
      </c>
      <c r="C99" s="81">
        <v>210.3</v>
      </c>
      <c r="D99" s="3">
        <v>672</v>
      </c>
      <c r="E99" s="142">
        <v>505</v>
      </c>
      <c r="F99" s="76">
        <v>589</v>
      </c>
      <c r="G99" s="52">
        <v>3.2</v>
      </c>
      <c r="H99" s="113">
        <v>2.4</v>
      </c>
      <c r="I99" s="125">
        <f>F99/C99</f>
        <v>2.80076081787922</v>
      </c>
      <c r="J99" s="21">
        <v>7</v>
      </c>
      <c r="K99" s="164">
        <v>30</v>
      </c>
      <c r="L99" s="164">
        <v>3</v>
      </c>
      <c r="M99" s="164">
        <v>4</v>
      </c>
      <c r="N99" s="164">
        <v>17</v>
      </c>
      <c r="O99" s="164">
        <v>6</v>
      </c>
      <c r="P99" s="18"/>
    </row>
    <row r="100" spans="1:16" ht="18.75" customHeight="1">
      <c r="A100" s="178" t="s">
        <v>64</v>
      </c>
      <c r="B100" s="179"/>
      <c r="C100" s="179"/>
      <c r="D100" s="179"/>
      <c r="E100" s="179"/>
      <c r="F100" s="179"/>
      <c r="G100" s="179"/>
      <c r="H100" s="179"/>
      <c r="I100" s="179"/>
      <c r="J100" s="180"/>
      <c r="K100" s="157">
        <f>SUM(K96:K99)</f>
        <v>155</v>
      </c>
      <c r="L100" s="158">
        <f>SUM(L96:L99)</f>
        <v>17</v>
      </c>
      <c r="M100" s="158">
        <f>SUM(M96:M99)</f>
        <v>19</v>
      </c>
      <c r="N100" s="158">
        <f>SUM(N96:N99)</f>
        <v>94</v>
      </c>
      <c r="O100" s="158">
        <v>25</v>
      </c>
      <c r="P100" s="18">
        <v>3637</v>
      </c>
    </row>
    <row r="101" spans="1:16" ht="15" customHeight="1">
      <c r="A101" s="175" t="s">
        <v>30</v>
      </c>
      <c r="B101" s="176"/>
      <c r="C101" s="176"/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7"/>
      <c r="P101" s="18"/>
    </row>
    <row r="102" spans="1:16" ht="15">
      <c r="A102" s="12" t="s">
        <v>128</v>
      </c>
      <c r="B102" s="8" t="s">
        <v>7</v>
      </c>
      <c r="C102" s="81">
        <v>283.6</v>
      </c>
      <c r="D102" s="3">
        <v>60</v>
      </c>
      <c r="E102" s="143">
        <v>60</v>
      </c>
      <c r="F102" s="76">
        <v>115</v>
      </c>
      <c r="G102" s="31">
        <v>0.29</v>
      </c>
      <c r="H102" s="113">
        <v>0.29</v>
      </c>
      <c r="I102" s="125">
        <f>F102/C102</f>
        <v>0.40550070521861775</v>
      </c>
      <c r="J102" s="21">
        <v>3</v>
      </c>
      <c r="K102" s="164">
        <v>3</v>
      </c>
      <c r="L102" s="159">
        <v>0</v>
      </c>
      <c r="M102" s="159">
        <v>0</v>
      </c>
      <c r="N102" s="164">
        <v>3</v>
      </c>
      <c r="O102" s="159">
        <v>0</v>
      </c>
      <c r="P102" s="18"/>
    </row>
    <row r="103" spans="1:16" ht="25.5">
      <c r="A103" s="12" t="s">
        <v>129</v>
      </c>
      <c r="B103" s="8" t="s">
        <v>130</v>
      </c>
      <c r="C103" s="81">
        <v>29.84</v>
      </c>
      <c r="D103" s="3">
        <v>46</v>
      </c>
      <c r="E103" s="143">
        <v>41</v>
      </c>
      <c r="F103" s="76">
        <v>49</v>
      </c>
      <c r="G103" s="31">
        <v>0.4</v>
      </c>
      <c r="H103" s="113">
        <v>0.41</v>
      </c>
      <c r="I103" s="125">
        <f>F103/C103</f>
        <v>1.6420911528150135</v>
      </c>
      <c r="J103" s="21">
        <v>5</v>
      </c>
      <c r="K103" s="164">
        <v>1</v>
      </c>
      <c r="L103" s="164">
        <v>0</v>
      </c>
      <c r="M103" s="164">
        <v>0</v>
      </c>
      <c r="N103" s="164">
        <v>1</v>
      </c>
      <c r="O103" s="159">
        <v>0</v>
      </c>
      <c r="P103" s="18"/>
    </row>
    <row r="104" spans="1:16" ht="25.5">
      <c r="A104" s="12" t="s">
        <v>131</v>
      </c>
      <c r="B104" s="8" t="s">
        <v>132</v>
      </c>
      <c r="C104" s="81">
        <v>27.05</v>
      </c>
      <c r="D104" s="3">
        <v>66</v>
      </c>
      <c r="E104" s="143">
        <v>71</v>
      </c>
      <c r="F104" s="76">
        <v>69</v>
      </c>
      <c r="G104" s="31">
        <v>0.4</v>
      </c>
      <c r="H104" s="113">
        <v>0.46</v>
      </c>
      <c r="I104" s="125">
        <f>F104/C104</f>
        <v>2.5508317929759703</v>
      </c>
      <c r="J104" s="21">
        <v>7</v>
      </c>
      <c r="K104" s="164">
        <v>2</v>
      </c>
      <c r="L104" s="164">
        <v>0</v>
      </c>
      <c r="M104" s="164">
        <v>0</v>
      </c>
      <c r="N104" s="164">
        <v>2</v>
      </c>
      <c r="O104" s="159">
        <v>0</v>
      </c>
      <c r="P104" s="18"/>
    </row>
    <row r="105" spans="1:16" ht="15">
      <c r="A105" s="12" t="s">
        <v>133</v>
      </c>
      <c r="B105" s="8" t="s">
        <v>69</v>
      </c>
      <c r="C105" s="81">
        <v>7</v>
      </c>
      <c r="D105" s="3">
        <v>51</v>
      </c>
      <c r="E105" s="143">
        <v>60</v>
      </c>
      <c r="F105" s="76">
        <v>56</v>
      </c>
      <c r="G105" s="31">
        <v>7</v>
      </c>
      <c r="H105" s="113">
        <v>8.5</v>
      </c>
      <c r="I105" s="125">
        <f>F105/C105</f>
        <v>8</v>
      </c>
      <c r="J105" s="21">
        <v>10</v>
      </c>
      <c r="K105" s="164">
        <v>5</v>
      </c>
      <c r="L105" s="164">
        <v>0</v>
      </c>
      <c r="M105" s="164">
        <v>1</v>
      </c>
      <c r="N105" s="164">
        <v>3</v>
      </c>
      <c r="O105" s="52">
        <f>K105*20%</f>
        <v>1</v>
      </c>
      <c r="P105" s="18"/>
    </row>
    <row r="106" spans="1:16" ht="15">
      <c r="A106" s="12" t="s">
        <v>134</v>
      </c>
      <c r="B106" s="8" t="s">
        <v>303</v>
      </c>
      <c r="C106" s="81">
        <v>8.4</v>
      </c>
      <c r="D106" s="3">
        <v>54</v>
      </c>
      <c r="E106" s="143">
        <v>38</v>
      </c>
      <c r="F106" s="76">
        <v>42</v>
      </c>
      <c r="G106" s="31">
        <v>6.4</v>
      </c>
      <c r="H106" s="113">
        <v>4.5</v>
      </c>
      <c r="I106" s="125">
        <f>F106/C106</f>
        <v>5</v>
      </c>
      <c r="J106" s="21">
        <v>8</v>
      </c>
      <c r="K106" s="164">
        <v>3</v>
      </c>
      <c r="L106" s="164">
        <v>0</v>
      </c>
      <c r="M106" s="164">
        <v>0</v>
      </c>
      <c r="N106" s="164">
        <v>3</v>
      </c>
      <c r="O106" s="159">
        <v>0</v>
      </c>
      <c r="P106" s="18"/>
    </row>
    <row r="107" spans="1:16" ht="18.75" customHeight="1">
      <c r="A107" s="178" t="s">
        <v>64</v>
      </c>
      <c r="B107" s="179"/>
      <c r="C107" s="179"/>
      <c r="D107" s="179"/>
      <c r="E107" s="179"/>
      <c r="F107" s="179"/>
      <c r="G107" s="179"/>
      <c r="H107" s="179"/>
      <c r="I107" s="179"/>
      <c r="J107" s="180"/>
      <c r="K107" s="157">
        <f>SUM(K102:K106)</f>
        <v>14</v>
      </c>
      <c r="L107" s="158">
        <f>SUM(L102:L106)</f>
        <v>0</v>
      </c>
      <c r="M107" s="158">
        <f>SUM(M102:M106)</f>
        <v>1</v>
      </c>
      <c r="N107" s="158">
        <f>SUM(N102:N106)</f>
        <v>12</v>
      </c>
      <c r="O107" s="158">
        <v>1</v>
      </c>
      <c r="P107" s="110">
        <v>331</v>
      </c>
    </row>
    <row r="108" spans="1:16" ht="15" customHeight="1">
      <c r="A108" s="175" t="s">
        <v>31</v>
      </c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7"/>
      <c r="P108" s="18"/>
    </row>
    <row r="109" spans="1:16" ht="15">
      <c r="A109" s="12" t="s">
        <v>135</v>
      </c>
      <c r="B109" s="8" t="s">
        <v>7</v>
      </c>
      <c r="C109" s="81">
        <v>187.2</v>
      </c>
      <c r="D109" s="3">
        <v>1</v>
      </c>
      <c r="E109" s="143">
        <v>2</v>
      </c>
      <c r="F109" s="76">
        <v>0</v>
      </c>
      <c r="G109" s="52">
        <v>0</v>
      </c>
      <c r="H109" s="113">
        <v>0.006</v>
      </c>
      <c r="I109" s="125">
        <f>F109/C109</f>
        <v>0</v>
      </c>
      <c r="J109" s="21">
        <v>0</v>
      </c>
      <c r="K109" s="163">
        <f>F109*J109%</f>
        <v>0</v>
      </c>
      <c r="L109" s="52">
        <v>0</v>
      </c>
      <c r="M109" s="52">
        <v>0</v>
      </c>
      <c r="N109" s="52">
        <v>0</v>
      </c>
      <c r="O109" s="52">
        <f>K109*20%</f>
        <v>0</v>
      </c>
      <c r="P109" s="18"/>
    </row>
    <row r="110" spans="1:16" ht="25.5">
      <c r="A110" s="12" t="s">
        <v>136</v>
      </c>
      <c r="B110" s="8" t="s">
        <v>137</v>
      </c>
      <c r="C110" s="130">
        <v>380</v>
      </c>
      <c r="D110" s="3">
        <v>543</v>
      </c>
      <c r="E110" s="143">
        <v>403</v>
      </c>
      <c r="F110" s="76">
        <v>543</v>
      </c>
      <c r="G110" s="31">
        <v>1.4</v>
      </c>
      <c r="H110" s="113">
        <v>1.06</v>
      </c>
      <c r="I110" s="125">
        <f>F110/C110</f>
        <v>1.4289473684210525</v>
      </c>
      <c r="J110" s="21">
        <v>5</v>
      </c>
      <c r="K110" s="161">
        <v>23</v>
      </c>
      <c r="L110" s="164">
        <v>1</v>
      </c>
      <c r="M110" s="164">
        <v>4</v>
      </c>
      <c r="N110" s="164">
        <v>14</v>
      </c>
      <c r="O110" s="159">
        <v>4</v>
      </c>
      <c r="P110" s="18"/>
    </row>
    <row r="111" spans="1:16" ht="15">
      <c r="A111" s="12" t="s">
        <v>138</v>
      </c>
      <c r="B111" s="8" t="s">
        <v>139</v>
      </c>
      <c r="C111" s="81">
        <v>89.66</v>
      </c>
      <c r="D111" s="3">
        <v>802</v>
      </c>
      <c r="E111" s="143">
        <v>639</v>
      </c>
      <c r="F111" s="76">
        <v>805</v>
      </c>
      <c r="G111" s="31">
        <v>3.1</v>
      </c>
      <c r="H111" s="113">
        <v>2.5</v>
      </c>
      <c r="I111" s="125">
        <f>F111/C111</f>
        <v>8.978362703546733</v>
      </c>
      <c r="J111" s="21">
        <v>12</v>
      </c>
      <c r="K111" s="161">
        <v>35</v>
      </c>
      <c r="L111" s="164">
        <v>4</v>
      </c>
      <c r="M111" s="164">
        <v>4</v>
      </c>
      <c r="N111" s="164">
        <v>21</v>
      </c>
      <c r="O111" s="159">
        <v>6</v>
      </c>
      <c r="P111" s="18"/>
    </row>
    <row r="112" spans="1:16" ht="18.75" customHeight="1">
      <c r="A112" s="178" t="s">
        <v>64</v>
      </c>
      <c r="B112" s="179"/>
      <c r="C112" s="179"/>
      <c r="D112" s="179"/>
      <c r="E112" s="179"/>
      <c r="F112" s="179"/>
      <c r="G112" s="179"/>
      <c r="H112" s="179"/>
      <c r="I112" s="179"/>
      <c r="J112" s="180"/>
      <c r="K112" s="157">
        <f>SUM(K109:K111)</f>
        <v>58</v>
      </c>
      <c r="L112" s="158">
        <f>SUM(L109:L111)</f>
        <v>5</v>
      </c>
      <c r="M112" s="158">
        <f>SUM(M109:M111)</f>
        <v>8</v>
      </c>
      <c r="N112" s="158">
        <f>SUM(N109:N111)</f>
        <v>35</v>
      </c>
      <c r="O112" s="158">
        <v>10</v>
      </c>
      <c r="P112" s="110">
        <v>1348</v>
      </c>
    </row>
    <row r="113" spans="1:16" ht="15" customHeight="1">
      <c r="A113" s="175" t="s">
        <v>32</v>
      </c>
      <c r="B113" s="176"/>
      <c r="C113" s="176"/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7"/>
      <c r="P113" s="18"/>
    </row>
    <row r="114" spans="1:16" ht="15">
      <c r="A114" s="12" t="s">
        <v>140</v>
      </c>
      <c r="B114" s="8" t="s">
        <v>2</v>
      </c>
      <c r="C114" s="81">
        <v>369.7</v>
      </c>
      <c r="D114" s="3">
        <v>385</v>
      </c>
      <c r="E114" s="143">
        <v>117</v>
      </c>
      <c r="F114" s="76">
        <v>208</v>
      </c>
      <c r="G114" s="31">
        <v>1.04</v>
      </c>
      <c r="H114" s="113">
        <v>0.31</v>
      </c>
      <c r="I114" s="125">
        <f>F114/C114</f>
        <v>0.562618339193941</v>
      </c>
      <c r="J114" s="21">
        <v>3</v>
      </c>
      <c r="K114" s="164">
        <v>6</v>
      </c>
      <c r="L114" s="164">
        <v>0</v>
      </c>
      <c r="M114" s="164">
        <v>1</v>
      </c>
      <c r="N114" s="164">
        <v>4</v>
      </c>
      <c r="O114" s="164">
        <v>1</v>
      </c>
      <c r="P114" s="18"/>
    </row>
    <row r="115" spans="1:16" ht="38.25">
      <c r="A115" s="12" t="s">
        <v>141</v>
      </c>
      <c r="B115" s="8" t="s">
        <v>142</v>
      </c>
      <c r="C115" s="81">
        <v>45.05</v>
      </c>
      <c r="D115" s="3">
        <v>222</v>
      </c>
      <c r="E115" s="143">
        <v>164</v>
      </c>
      <c r="F115" s="76">
        <v>134</v>
      </c>
      <c r="G115" s="52">
        <v>1</v>
      </c>
      <c r="H115" s="113">
        <v>0.78</v>
      </c>
      <c r="I115" s="125">
        <f>F115/C115</f>
        <v>2.974472807991121</v>
      </c>
      <c r="J115" s="21">
        <v>7</v>
      </c>
      <c r="K115" s="164">
        <v>8</v>
      </c>
      <c r="L115" s="164">
        <v>0</v>
      </c>
      <c r="M115" s="164">
        <v>1</v>
      </c>
      <c r="N115" s="164">
        <v>6</v>
      </c>
      <c r="O115" s="164">
        <v>1</v>
      </c>
      <c r="P115" s="18"/>
    </row>
    <row r="116" spans="1:16" ht="18.75" customHeight="1">
      <c r="A116" s="178" t="s">
        <v>64</v>
      </c>
      <c r="B116" s="179"/>
      <c r="C116" s="179"/>
      <c r="D116" s="179"/>
      <c r="E116" s="179"/>
      <c r="F116" s="179"/>
      <c r="G116" s="179"/>
      <c r="H116" s="179"/>
      <c r="I116" s="179"/>
      <c r="J116" s="180"/>
      <c r="K116" s="157">
        <f>SUM(K114:K115)</f>
        <v>14</v>
      </c>
      <c r="L116" s="158">
        <f>SUM(L114:L115)</f>
        <v>0</v>
      </c>
      <c r="M116" s="158">
        <f>SUM(M114:M115)</f>
        <v>2</v>
      </c>
      <c r="N116" s="158">
        <f>SUM(N114:N115)</f>
        <v>10</v>
      </c>
      <c r="O116" s="158">
        <v>2</v>
      </c>
      <c r="P116" s="110">
        <v>342</v>
      </c>
    </row>
    <row r="117" spans="1:16" ht="15" customHeight="1">
      <c r="A117" s="175" t="s">
        <v>33</v>
      </c>
      <c r="B117" s="176"/>
      <c r="C117" s="176"/>
      <c r="D117" s="176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7"/>
      <c r="P117" s="18"/>
    </row>
    <row r="118" spans="1:16" ht="15">
      <c r="A118" s="12" t="s">
        <v>143</v>
      </c>
      <c r="B118" s="8" t="s">
        <v>2</v>
      </c>
      <c r="C118" s="81">
        <v>416.6</v>
      </c>
      <c r="D118" s="3">
        <v>76</v>
      </c>
      <c r="E118" s="21">
        <v>85</v>
      </c>
      <c r="F118" s="21">
        <v>99</v>
      </c>
      <c r="G118" s="21">
        <v>0.1</v>
      </c>
      <c r="H118" s="51">
        <v>0.19</v>
      </c>
      <c r="I118" s="129">
        <f>F118/C118</f>
        <v>0.23763802208353335</v>
      </c>
      <c r="J118" s="21">
        <v>3</v>
      </c>
      <c r="K118" s="155">
        <v>2</v>
      </c>
      <c r="L118" s="156">
        <v>0</v>
      </c>
      <c r="M118" s="156">
        <v>0</v>
      </c>
      <c r="N118" s="156">
        <v>2</v>
      </c>
      <c r="O118" s="156">
        <v>0</v>
      </c>
      <c r="P118" s="18"/>
    </row>
    <row r="119" spans="1:16" ht="18.75" customHeight="1">
      <c r="A119" s="178" t="s">
        <v>64</v>
      </c>
      <c r="B119" s="179"/>
      <c r="C119" s="179"/>
      <c r="D119" s="179"/>
      <c r="E119" s="179"/>
      <c r="F119" s="179"/>
      <c r="G119" s="179"/>
      <c r="H119" s="179"/>
      <c r="I119" s="179"/>
      <c r="J119" s="180"/>
      <c r="K119" s="157">
        <f>SUM(K118)</f>
        <v>2</v>
      </c>
      <c r="L119" s="158">
        <f>SUM(L118)</f>
        <v>0</v>
      </c>
      <c r="M119" s="158">
        <f>SUM(M118)</f>
        <v>0</v>
      </c>
      <c r="N119" s="158">
        <f>SUM(N118)</f>
        <v>2</v>
      </c>
      <c r="O119" s="158">
        <f>SUM(O118)</f>
        <v>0</v>
      </c>
      <c r="P119" s="18">
        <v>99</v>
      </c>
    </row>
    <row r="120" spans="1:16" ht="15" customHeight="1">
      <c r="A120" s="175" t="s">
        <v>34</v>
      </c>
      <c r="B120" s="176"/>
      <c r="C120" s="176"/>
      <c r="D120" s="176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7"/>
      <c r="P120" s="18"/>
    </row>
    <row r="121" spans="1:16" ht="15">
      <c r="A121" s="12" t="s">
        <v>144</v>
      </c>
      <c r="B121" s="8" t="s">
        <v>2</v>
      </c>
      <c r="C121" s="115">
        <v>273.5</v>
      </c>
      <c r="D121" s="3">
        <v>435</v>
      </c>
      <c r="E121" s="143">
        <v>468</v>
      </c>
      <c r="F121" s="76">
        <v>419</v>
      </c>
      <c r="G121" s="31">
        <v>1.5</v>
      </c>
      <c r="H121" s="113">
        <v>1.7</v>
      </c>
      <c r="I121" s="125">
        <f>F121/C121</f>
        <v>1.5319926873857403</v>
      </c>
      <c r="J121" s="21">
        <v>5</v>
      </c>
      <c r="K121" s="164">
        <v>20</v>
      </c>
      <c r="L121" s="164">
        <v>0</v>
      </c>
      <c r="M121" s="164">
        <v>4</v>
      </c>
      <c r="N121" s="164">
        <v>12</v>
      </c>
      <c r="O121" s="164">
        <f>K121*20%</f>
        <v>4</v>
      </c>
      <c r="P121" s="18"/>
    </row>
    <row r="122" spans="1:16" ht="38.25">
      <c r="A122" s="12" t="s">
        <v>145</v>
      </c>
      <c r="B122" s="8" t="s">
        <v>146</v>
      </c>
      <c r="C122" s="81">
        <v>29.84</v>
      </c>
      <c r="D122" s="3">
        <v>63</v>
      </c>
      <c r="E122" s="143">
        <v>45</v>
      </c>
      <c r="F122" s="76">
        <v>53</v>
      </c>
      <c r="G122" s="52">
        <v>1.4</v>
      </c>
      <c r="H122" s="113">
        <v>1.004</v>
      </c>
      <c r="I122" s="125">
        <f aca="true" t="shared" si="2" ref="I122:I131">F122/C122</f>
        <v>1.7761394101876675</v>
      </c>
      <c r="J122" s="21">
        <v>5</v>
      </c>
      <c r="K122" s="164">
        <v>2</v>
      </c>
      <c r="L122" s="164">
        <v>0</v>
      </c>
      <c r="M122" s="164">
        <v>0</v>
      </c>
      <c r="N122" s="164">
        <v>2</v>
      </c>
      <c r="O122" s="164">
        <v>0</v>
      </c>
      <c r="P122" s="18"/>
    </row>
    <row r="123" spans="1:16" ht="38.25">
      <c r="A123" s="12" t="s">
        <v>147</v>
      </c>
      <c r="B123" s="8" t="s">
        <v>148</v>
      </c>
      <c r="C123" s="81">
        <v>53.34</v>
      </c>
      <c r="D123" s="3">
        <v>106</v>
      </c>
      <c r="E123" s="143">
        <v>132</v>
      </c>
      <c r="F123" s="76">
        <v>163</v>
      </c>
      <c r="G123" s="31">
        <v>1.3</v>
      </c>
      <c r="H123" s="113">
        <v>1.6</v>
      </c>
      <c r="I123" s="125">
        <f t="shared" si="2"/>
        <v>3.0558680164979375</v>
      </c>
      <c r="J123" s="21">
        <v>7</v>
      </c>
      <c r="K123" s="164">
        <v>11</v>
      </c>
      <c r="L123" s="164">
        <v>0</v>
      </c>
      <c r="M123" s="164">
        <v>2</v>
      </c>
      <c r="N123" s="164">
        <v>7</v>
      </c>
      <c r="O123" s="164">
        <v>2</v>
      </c>
      <c r="P123" s="18"/>
    </row>
    <row r="124" spans="1:16" ht="38.25">
      <c r="A124" s="12" t="s">
        <v>149</v>
      </c>
      <c r="B124" s="8" t="s">
        <v>218</v>
      </c>
      <c r="C124" s="81">
        <v>29.84</v>
      </c>
      <c r="D124" s="3">
        <v>109</v>
      </c>
      <c r="E124" s="143">
        <v>112</v>
      </c>
      <c r="F124" s="76">
        <v>113</v>
      </c>
      <c r="G124" s="31">
        <v>1.4</v>
      </c>
      <c r="H124" s="113">
        <v>1.7</v>
      </c>
      <c r="I124" s="125">
        <f t="shared" si="2"/>
        <v>3.78686327077748</v>
      </c>
      <c r="J124" s="21">
        <v>5</v>
      </c>
      <c r="K124" s="164">
        <v>5</v>
      </c>
      <c r="L124" s="164">
        <v>0</v>
      </c>
      <c r="M124" s="164">
        <v>1</v>
      </c>
      <c r="N124" s="164">
        <v>3</v>
      </c>
      <c r="O124" s="164">
        <f>K124*20%</f>
        <v>1</v>
      </c>
      <c r="P124" s="18"/>
    </row>
    <row r="125" spans="1:16" ht="15">
      <c r="A125" s="12" t="s">
        <v>150</v>
      </c>
      <c r="B125" s="8" t="s">
        <v>35</v>
      </c>
      <c r="C125" s="81">
        <v>28.2</v>
      </c>
      <c r="D125" s="3">
        <v>0</v>
      </c>
      <c r="E125" s="143">
        <v>89</v>
      </c>
      <c r="F125" s="76">
        <v>73</v>
      </c>
      <c r="G125" s="31">
        <v>0</v>
      </c>
      <c r="H125" s="138">
        <v>3.1</v>
      </c>
      <c r="I125" s="125">
        <v>3.5</v>
      </c>
      <c r="J125" s="21">
        <v>7</v>
      </c>
      <c r="K125" s="164">
        <v>5</v>
      </c>
      <c r="L125" s="164">
        <v>1</v>
      </c>
      <c r="M125" s="164">
        <v>0</v>
      </c>
      <c r="N125" s="164">
        <v>3</v>
      </c>
      <c r="O125" s="164">
        <f>K125*20%</f>
        <v>1</v>
      </c>
      <c r="P125" s="18"/>
    </row>
    <row r="126" spans="1:16" ht="15">
      <c r="A126" s="12" t="s">
        <v>151</v>
      </c>
      <c r="B126" s="8" t="s">
        <v>36</v>
      </c>
      <c r="C126" s="81">
        <v>22.81</v>
      </c>
      <c r="D126" s="3">
        <v>99</v>
      </c>
      <c r="E126" s="143">
        <v>48</v>
      </c>
      <c r="F126" s="76">
        <v>80</v>
      </c>
      <c r="G126" s="31">
        <v>4.3</v>
      </c>
      <c r="H126" s="113">
        <v>3</v>
      </c>
      <c r="I126" s="125">
        <f>F126/C126</f>
        <v>3.507233669443227</v>
      </c>
      <c r="J126" s="21">
        <v>7</v>
      </c>
      <c r="K126" s="164">
        <v>5</v>
      </c>
      <c r="L126" s="169">
        <v>1</v>
      </c>
      <c r="M126" s="169">
        <v>0</v>
      </c>
      <c r="N126" s="169">
        <v>4</v>
      </c>
      <c r="O126" s="164">
        <v>0</v>
      </c>
      <c r="P126" s="18"/>
    </row>
    <row r="127" spans="1:16" ht="15">
      <c r="A127" s="12" t="s">
        <v>231</v>
      </c>
      <c r="B127" s="8" t="s">
        <v>235</v>
      </c>
      <c r="C127" s="81">
        <v>35.1</v>
      </c>
      <c r="D127" s="3">
        <v>61</v>
      </c>
      <c r="E127" s="143">
        <v>71</v>
      </c>
      <c r="F127" s="76">
        <v>74</v>
      </c>
      <c r="G127" s="31">
        <v>1.7</v>
      </c>
      <c r="H127" s="113">
        <v>2.02</v>
      </c>
      <c r="I127" s="125">
        <f t="shared" si="2"/>
        <v>2.108262108262108</v>
      </c>
      <c r="J127" s="21">
        <v>7</v>
      </c>
      <c r="K127" s="164">
        <v>5</v>
      </c>
      <c r="L127" s="164">
        <v>1</v>
      </c>
      <c r="M127" s="164">
        <v>0</v>
      </c>
      <c r="N127" s="164">
        <v>4</v>
      </c>
      <c r="O127" s="164">
        <v>0</v>
      </c>
      <c r="P127" s="18"/>
    </row>
    <row r="128" spans="1:16" ht="15">
      <c r="A128" s="12" t="s">
        <v>232</v>
      </c>
      <c r="B128" s="8" t="s">
        <v>236</v>
      </c>
      <c r="C128" s="81">
        <v>111.65</v>
      </c>
      <c r="D128" s="3">
        <v>109</v>
      </c>
      <c r="E128" s="143">
        <v>190</v>
      </c>
      <c r="F128" s="76">
        <v>179</v>
      </c>
      <c r="G128" s="31">
        <v>0.9</v>
      </c>
      <c r="H128" s="113">
        <v>1.6</v>
      </c>
      <c r="I128" s="125">
        <f t="shared" si="2"/>
        <v>1.6032243618450515</v>
      </c>
      <c r="J128" s="21">
        <v>5</v>
      </c>
      <c r="K128" s="164">
        <v>8</v>
      </c>
      <c r="L128" s="164">
        <v>1</v>
      </c>
      <c r="M128" s="164">
        <v>1</v>
      </c>
      <c r="N128" s="164">
        <v>6</v>
      </c>
      <c r="O128" s="164">
        <v>0</v>
      </c>
      <c r="P128" s="18"/>
    </row>
    <row r="129" spans="1:17" s="7" customFormat="1" ht="15">
      <c r="A129" s="12" t="s">
        <v>233</v>
      </c>
      <c r="B129" s="8" t="s">
        <v>234</v>
      </c>
      <c r="C129" s="81">
        <v>17.81</v>
      </c>
      <c r="D129" s="3">
        <v>55</v>
      </c>
      <c r="E129" s="143">
        <v>61</v>
      </c>
      <c r="F129" s="76">
        <v>81</v>
      </c>
      <c r="G129" s="31">
        <v>1.6</v>
      </c>
      <c r="H129" s="113">
        <v>3.4</v>
      </c>
      <c r="I129" s="125">
        <f>F129/C129</f>
        <v>4.54800673778776</v>
      </c>
      <c r="J129" s="21">
        <v>8</v>
      </c>
      <c r="K129" s="164">
        <v>6</v>
      </c>
      <c r="L129" s="169">
        <v>0</v>
      </c>
      <c r="M129" s="169">
        <v>1</v>
      </c>
      <c r="N129" s="169">
        <v>5</v>
      </c>
      <c r="O129" s="164">
        <v>0</v>
      </c>
      <c r="P129" s="18"/>
      <c r="Q129"/>
    </row>
    <row r="130" spans="1:16" ht="15">
      <c r="A130" s="12" t="s">
        <v>260</v>
      </c>
      <c r="B130" s="38" t="s">
        <v>259</v>
      </c>
      <c r="C130" s="120">
        <v>29.91</v>
      </c>
      <c r="D130" s="3">
        <v>80</v>
      </c>
      <c r="E130" s="143">
        <v>71</v>
      </c>
      <c r="F130" s="76">
        <v>75</v>
      </c>
      <c r="G130" s="31">
        <v>2.6</v>
      </c>
      <c r="H130" s="113">
        <v>2.3</v>
      </c>
      <c r="I130" s="125">
        <f t="shared" si="2"/>
        <v>2.507522567703109</v>
      </c>
      <c r="J130" s="21">
        <v>7</v>
      </c>
      <c r="K130" s="164">
        <v>5</v>
      </c>
      <c r="L130" s="169">
        <v>0</v>
      </c>
      <c r="M130" s="169">
        <v>1</v>
      </c>
      <c r="N130" s="169">
        <v>4</v>
      </c>
      <c r="O130" s="164">
        <v>0</v>
      </c>
      <c r="P130" s="18"/>
    </row>
    <row r="131" spans="1:16" ht="15">
      <c r="A131" s="12" t="s">
        <v>304</v>
      </c>
      <c r="B131" s="38" t="s">
        <v>280</v>
      </c>
      <c r="C131" s="120">
        <v>35.4</v>
      </c>
      <c r="D131" s="3">
        <v>24</v>
      </c>
      <c r="E131" s="144">
        <v>28</v>
      </c>
      <c r="F131" s="76">
        <v>34</v>
      </c>
      <c r="G131" s="31">
        <v>0.7</v>
      </c>
      <c r="H131" s="113">
        <v>0.8</v>
      </c>
      <c r="I131" s="125">
        <f t="shared" si="2"/>
        <v>0.96045197740113</v>
      </c>
      <c r="J131" s="21">
        <v>3</v>
      </c>
      <c r="K131" s="164">
        <v>1</v>
      </c>
      <c r="L131" s="164">
        <v>0</v>
      </c>
      <c r="M131" s="164">
        <v>0</v>
      </c>
      <c r="N131" s="164">
        <v>1</v>
      </c>
      <c r="O131" s="164">
        <v>0</v>
      </c>
      <c r="P131" s="18"/>
    </row>
    <row r="132" spans="1:16" ht="18.75" customHeight="1">
      <c r="A132" s="178" t="s">
        <v>64</v>
      </c>
      <c r="B132" s="179"/>
      <c r="C132" s="179"/>
      <c r="D132" s="179"/>
      <c r="E132" s="179"/>
      <c r="F132" s="179"/>
      <c r="G132" s="179"/>
      <c r="H132" s="179"/>
      <c r="I132" s="179"/>
      <c r="J132" s="180"/>
      <c r="K132" s="157">
        <f>SUM(K121:K131)</f>
        <v>73</v>
      </c>
      <c r="L132" s="158">
        <f>SUM(L121:L131)</f>
        <v>4</v>
      </c>
      <c r="M132" s="158">
        <f>SUM(M121:M131)</f>
        <v>10</v>
      </c>
      <c r="N132" s="158">
        <f>SUM(N121:N131)</f>
        <v>51</v>
      </c>
      <c r="O132" s="158">
        <v>8</v>
      </c>
      <c r="P132" s="110">
        <v>1344</v>
      </c>
    </row>
    <row r="133" spans="1:16" ht="15" customHeight="1">
      <c r="A133" s="175" t="s">
        <v>37</v>
      </c>
      <c r="B133" s="176"/>
      <c r="C133" s="176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7"/>
      <c r="P133" s="18"/>
    </row>
    <row r="134" spans="1:16" ht="15">
      <c r="A134" s="12" t="s">
        <v>152</v>
      </c>
      <c r="B134" s="8" t="s">
        <v>7</v>
      </c>
      <c r="C134" s="81">
        <v>339.8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21">
        <v>0</v>
      </c>
      <c r="J134" s="21">
        <v>0</v>
      </c>
      <c r="K134" s="53">
        <v>0</v>
      </c>
      <c r="L134" s="21">
        <v>0</v>
      </c>
      <c r="M134" s="21">
        <v>0</v>
      </c>
      <c r="N134" s="21">
        <v>0</v>
      </c>
      <c r="O134" s="21">
        <v>0</v>
      </c>
      <c r="P134" s="18"/>
    </row>
    <row r="135" spans="1:16" ht="25.5">
      <c r="A135" s="12" t="s">
        <v>153</v>
      </c>
      <c r="B135" s="8" t="s">
        <v>154</v>
      </c>
      <c r="C135" s="81">
        <v>25.2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21">
        <v>0</v>
      </c>
      <c r="J135" s="21">
        <v>0</v>
      </c>
      <c r="K135" s="153">
        <v>0</v>
      </c>
      <c r="L135" s="153">
        <v>0</v>
      </c>
      <c r="M135" s="153">
        <v>0</v>
      </c>
      <c r="N135" s="153">
        <v>0</v>
      </c>
      <c r="O135" s="153">
        <v>0</v>
      </c>
      <c r="P135" s="18"/>
    </row>
    <row r="136" spans="1:16" ht="18.75" customHeight="1">
      <c r="A136" s="178" t="s">
        <v>64</v>
      </c>
      <c r="B136" s="179"/>
      <c r="C136" s="179"/>
      <c r="D136" s="179"/>
      <c r="E136" s="179"/>
      <c r="F136" s="179"/>
      <c r="G136" s="179"/>
      <c r="H136" s="179"/>
      <c r="I136" s="179"/>
      <c r="J136" s="180"/>
      <c r="K136" s="55">
        <f>SUM(K134:K135)</f>
        <v>0</v>
      </c>
      <c r="L136" s="73">
        <f>SUM(L134:L135)</f>
        <v>0</v>
      </c>
      <c r="M136" s="73">
        <f>SUM(M134:M135)</f>
        <v>0</v>
      </c>
      <c r="N136" s="73">
        <f>SUM(N134:N135)</f>
        <v>0</v>
      </c>
      <c r="O136" s="73">
        <f>SUM(O134:O135)</f>
        <v>0</v>
      </c>
      <c r="P136" s="18"/>
    </row>
    <row r="137" spans="1:16" ht="15" customHeight="1">
      <c r="A137" s="175" t="s">
        <v>38</v>
      </c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7"/>
      <c r="P137" s="18"/>
    </row>
    <row r="138" spans="1:16" ht="15">
      <c r="A138" s="12" t="s">
        <v>155</v>
      </c>
      <c r="B138" s="8" t="s">
        <v>7</v>
      </c>
      <c r="C138" s="115">
        <v>1002.4</v>
      </c>
      <c r="D138" s="3">
        <v>565</v>
      </c>
      <c r="E138" s="143">
        <v>875</v>
      </c>
      <c r="F138" s="76">
        <v>1351</v>
      </c>
      <c r="G138" s="31">
        <v>0.56</v>
      </c>
      <c r="H138" s="113">
        <v>8.5</v>
      </c>
      <c r="I138" s="125">
        <f>F138/C138</f>
        <v>1.3477653631284916</v>
      </c>
      <c r="J138" s="21">
        <v>5</v>
      </c>
      <c r="K138" s="164">
        <v>67</v>
      </c>
      <c r="L138" s="164">
        <v>6</v>
      </c>
      <c r="M138" s="164">
        <v>10</v>
      </c>
      <c r="N138" s="164">
        <v>38</v>
      </c>
      <c r="O138" s="164">
        <v>13</v>
      </c>
      <c r="P138" s="18"/>
    </row>
    <row r="139" spans="1:16" ht="25.5">
      <c r="A139" s="12" t="s">
        <v>156</v>
      </c>
      <c r="B139" s="8" t="s">
        <v>157</v>
      </c>
      <c r="C139" s="117">
        <v>147.8</v>
      </c>
      <c r="D139" s="3">
        <v>268</v>
      </c>
      <c r="E139" s="143">
        <v>299</v>
      </c>
      <c r="F139" s="76">
        <v>407</v>
      </c>
      <c r="G139" s="52">
        <v>1.8</v>
      </c>
      <c r="H139" s="113">
        <v>2.02</v>
      </c>
      <c r="I139" s="125">
        <f aca="true" t="shared" si="3" ref="I139:I144">F139/C139</f>
        <v>2.753721244925575</v>
      </c>
      <c r="J139" s="21">
        <v>7</v>
      </c>
      <c r="K139" s="164">
        <v>28</v>
      </c>
      <c r="L139" s="164">
        <v>2</v>
      </c>
      <c r="M139" s="164">
        <v>5</v>
      </c>
      <c r="N139" s="164">
        <v>16</v>
      </c>
      <c r="O139" s="164">
        <v>5</v>
      </c>
      <c r="P139" s="18"/>
    </row>
    <row r="140" spans="1:16" ht="25.5">
      <c r="A140" s="12" t="s">
        <v>158</v>
      </c>
      <c r="B140" s="8" t="s">
        <v>161</v>
      </c>
      <c r="C140" s="81">
        <v>60.5</v>
      </c>
      <c r="D140" s="3">
        <v>70</v>
      </c>
      <c r="E140" s="143">
        <v>125</v>
      </c>
      <c r="F140" s="76">
        <v>88</v>
      </c>
      <c r="G140" s="31">
        <v>1.1</v>
      </c>
      <c r="H140" s="113">
        <v>2.06</v>
      </c>
      <c r="I140" s="125">
        <f t="shared" si="3"/>
        <v>1.4545454545454546</v>
      </c>
      <c r="J140" s="21">
        <v>4</v>
      </c>
      <c r="K140" s="164">
        <v>3</v>
      </c>
      <c r="L140" s="164">
        <v>0</v>
      </c>
      <c r="M140" s="164">
        <v>0</v>
      </c>
      <c r="N140" s="164">
        <v>3</v>
      </c>
      <c r="O140" s="164">
        <v>0</v>
      </c>
      <c r="P140" s="18"/>
    </row>
    <row r="141" spans="1:16" ht="25.5">
      <c r="A141" s="12" t="s">
        <v>159</v>
      </c>
      <c r="B141" s="8" t="s">
        <v>160</v>
      </c>
      <c r="C141" s="130">
        <v>166.2</v>
      </c>
      <c r="D141" s="20">
        <v>201</v>
      </c>
      <c r="E141" s="143">
        <v>233</v>
      </c>
      <c r="F141" s="76">
        <v>281</v>
      </c>
      <c r="G141" s="31">
        <v>1.2</v>
      </c>
      <c r="H141" s="113">
        <v>1.4</v>
      </c>
      <c r="I141" s="125">
        <f t="shared" si="3"/>
        <v>1.690734055354994</v>
      </c>
      <c r="J141" s="21">
        <v>5</v>
      </c>
      <c r="K141" s="164">
        <v>14</v>
      </c>
      <c r="L141" s="164">
        <v>1</v>
      </c>
      <c r="M141" s="164">
        <v>2</v>
      </c>
      <c r="N141" s="164">
        <v>9</v>
      </c>
      <c r="O141" s="164">
        <v>2</v>
      </c>
      <c r="P141" s="18"/>
    </row>
    <row r="142" spans="1:16" ht="15">
      <c r="A142" s="12" t="s">
        <v>237</v>
      </c>
      <c r="B142" s="8" t="s">
        <v>238</v>
      </c>
      <c r="C142" s="81">
        <v>31.01</v>
      </c>
      <c r="D142" s="20">
        <v>80</v>
      </c>
      <c r="E142" s="143">
        <v>51</v>
      </c>
      <c r="F142" s="76">
        <v>111</v>
      </c>
      <c r="G142" s="31">
        <v>2.5</v>
      </c>
      <c r="H142" s="113">
        <v>1.6</v>
      </c>
      <c r="I142" s="125">
        <f t="shared" si="3"/>
        <v>3.579490486939697</v>
      </c>
      <c r="J142" s="21">
        <v>7</v>
      </c>
      <c r="K142" s="164">
        <v>5</v>
      </c>
      <c r="L142" s="164">
        <v>1</v>
      </c>
      <c r="M142" s="164">
        <v>0</v>
      </c>
      <c r="N142" s="164">
        <v>3</v>
      </c>
      <c r="O142" s="164">
        <f>K142*20%</f>
        <v>1</v>
      </c>
      <c r="P142" s="18"/>
    </row>
    <row r="143" spans="1:16" ht="30">
      <c r="A143" s="12" t="s">
        <v>262</v>
      </c>
      <c r="B143" s="39" t="s">
        <v>316</v>
      </c>
      <c r="C143" s="120">
        <v>45.4</v>
      </c>
      <c r="D143" s="20">
        <v>98</v>
      </c>
      <c r="E143" s="143">
        <v>213</v>
      </c>
      <c r="F143" s="76">
        <v>215</v>
      </c>
      <c r="G143" s="31">
        <v>2.1</v>
      </c>
      <c r="H143" s="113">
        <v>4.6</v>
      </c>
      <c r="I143" s="125">
        <f t="shared" si="3"/>
        <v>4.73568281938326</v>
      </c>
      <c r="J143" s="21">
        <v>8</v>
      </c>
      <c r="K143" s="164">
        <v>6</v>
      </c>
      <c r="L143" s="164">
        <v>1</v>
      </c>
      <c r="M143" s="164">
        <v>0</v>
      </c>
      <c r="N143" s="164">
        <v>5</v>
      </c>
      <c r="O143" s="164">
        <v>0</v>
      </c>
      <c r="P143" s="18"/>
    </row>
    <row r="144" spans="1:16" ht="15">
      <c r="A144" s="12" t="s">
        <v>263</v>
      </c>
      <c r="B144" s="39" t="s">
        <v>261</v>
      </c>
      <c r="C144" s="120">
        <v>20.5</v>
      </c>
      <c r="D144" s="20">
        <v>56</v>
      </c>
      <c r="E144" s="143">
        <v>71</v>
      </c>
      <c r="F144" s="76">
        <v>68</v>
      </c>
      <c r="G144" s="31">
        <v>2.7</v>
      </c>
      <c r="H144" s="113">
        <v>3.4</v>
      </c>
      <c r="I144" s="125">
        <f t="shared" si="3"/>
        <v>3.317073170731707</v>
      </c>
      <c r="J144" s="21">
        <v>7</v>
      </c>
      <c r="K144" s="162">
        <v>4</v>
      </c>
      <c r="L144" s="172">
        <v>1</v>
      </c>
      <c r="M144" s="52">
        <v>0</v>
      </c>
      <c r="N144" s="52">
        <v>3</v>
      </c>
      <c r="O144" s="162">
        <v>0</v>
      </c>
      <c r="P144" s="18"/>
    </row>
    <row r="145" spans="1:16" ht="18.75" customHeight="1">
      <c r="A145" s="178" t="s">
        <v>64</v>
      </c>
      <c r="B145" s="179"/>
      <c r="C145" s="179"/>
      <c r="D145" s="179"/>
      <c r="E145" s="179"/>
      <c r="F145" s="179"/>
      <c r="G145" s="179"/>
      <c r="H145" s="179"/>
      <c r="I145" s="179"/>
      <c r="J145" s="180"/>
      <c r="K145" s="157">
        <f>SUM(K138:K144)</f>
        <v>127</v>
      </c>
      <c r="L145" s="158">
        <f>SUM(L138:L144)</f>
        <v>12</v>
      </c>
      <c r="M145" s="158">
        <f>SUM(M138:M144)</f>
        <v>17</v>
      </c>
      <c r="N145" s="158">
        <f>SUM(N138:N144)</f>
        <v>77</v>
      </c>
      <c r="O145" s="158">
        <v>21</v>
      </c>
      <c r="P145" s="110">
        <v>2521</v>
      </c>
    </row>
    <row r="146" spans="1:16" ht="15" customHeight="1">
      <c r="A146" s="175" t="s">
        <v>39</v>
      </c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7"/>
      <c r="P146" s="18"/>
    </row>
    <row r="147" spans="1:16" ht="15">
      <c r="A147" s="12" t="s">
        <v>162</v>
      </c>
      <c r="B147" s="8" t="s">
        <v>7</v>
      </c>
      <c r="C147" s="117">
        <v>2641.9</v>
      </c>
      <c r="D147" s="3">
        <v>2110</v>
      </c>
      <c r="E147" s="143">
        <v>2480</v>
      </c>
      <c r="F147" s="76">
        <v>1982</v>
      </c>
      <c r="G147" s="31">
        <v>0.7</v>
      </c>
      <c r="H147" s="113">
        <v>0.76</v>
      </c>
      <c r="I147" s="125">
        <f>F147/C147</f>
        <v>0.7502176463908551</v>
      </c>
      <c r="J147" s="21">
        <v>3</v>
      </c>
      <c r="K147" s="164">
        <v>58</v>
      </c>
      <c r="L147" s="164">
        <v>7</v>
      </c>
      <c r="M147" s="164">
        <v>7</v>
      </c>
      <c r="N147" s="164">
        <v>33</v>
      </c>
      <c r="O147" s="164">
        <v>11</v>
      </c>
      <c r="P147" s="18"/>
    </row>
    <row r="148" spans="1:16" ht="38.25">
      <c r="A148" s="12" t="s">
        <v>163</v>
      </c>
      <c r="B148" s="8" t="s">
        <v>164</v>
      </c>
      <c r="C148" s="81">
        <v>171.36</v>
      </c>
      <c r="D148" s="3">
        <v>134</v>
      </c>
      <c r="E148" s="143">
        <v>129</v>
      </c>
      <c r="F148" s="76">
        <v>126</v>
      </c>
      <c r="G148" s="31">
        <v>0.7</v>
      </c>
      <c r="H148" s="113">
        <v>0.75</v>
      </c>
      <c r="I148" s="125">
        <f>F148/C148</f>
        <v>0.7352941176470588</v>
      </c>
      <c r="J148" s="21">
        <v>3</v>
      </c>
      <c r="K148" s="164">
        <v>3</v>
      </c>
      <c r="L148" s="164">
        <v>0</v>
      </c>
      <c r="M148" s="164">
        <v>0</v>
      </c>
      <c r="N148" s="164">
        <v>3</v>
      </c>
      <c r="O148" s="164">
        <v>0</v>
      </c>
      <c r="P148" s="18"/>
    </row>
    <row r="149" spans="1:16" ht="15">
      <c r="A149" s="12" t="s">
        <v>165</v>
      </c>
      <c r="B149" s="8" t="s">
        <v>40</v>
      </c>
      <c r="C149" s="81">
        <v>1607.3</v>
      </c>
      <c r="D149" s="3">
        <v>932</v>
      </c>
      <c r="E149" s="143">
        <v>665</v>
      </c>
      <c r="F149" s="76">
        <v>551</v>
      </c>
      <c r="G149" s="31">
        <v>0.5</v>
      </c>
      <c r="H149" s="113">
        <v>0.41</v>
      </c>
      <c r="I149" s="125">
        <f>F149/C149</f>
        <v>0.342810925153985</v>
      </c>
      <c r="J149" s="21">
        <v>3</v>
      </c>
      <c r="K149" s="164">
        <v>16</v>
      </c>
      <c r="L149" s="164">
        <v>1</v>
      </c>
      <c r="M149" s="164">
        <v>3</v>
      </c>
      <c r="N149" s="164">
        <v>12</v>
      </c>
      <c r="O149" s="164">
        <v>0</v>
      </c>
      <c r="P149" s="18"/>
    </row>
    <row r="150" spans="1:16" ht="18.75" customHeight="1">
      <c r="A150" s="178" t="s">
        <v>64</v>
      </c>
      <c r="B150" s="179"/>
      <c r="C150" s="179"/>
      <c r="D150" s="179"/>
      <c r="E150" s="179"/>
      <c r="F150" s="179"/>
      <c r="G150" s="179"/>
      <c r="H150" s="179"/>
      <c r="I150" s="179"/>
      <c r="J150" s="180"/>
      <c r="K150" s="157">
        <f>SUM(K147:K149)</f>
        <v>77</v>
      </c>
      <c r="L150" s="158">
        <f>SUM(L147:L149)</f>
        <v>8</v>
      </c>
      <c r="M150" s="158">
        <f>SUM(M147:M149)</f>
        <v>10</v>
      </c>
      <c r="N150" s="158">
        <f>SUM(N147:N149)</f>
        <v>48</v>
      </c>
      <c r="O150" s="158">
        <f>SUM(O147:O149)</f>
        <v>11</v>
      </c>
      <c r="P150" s="110">
        <f>SUM(F147:F149)</f>
        <v>2659</v>
      </c>
    </row>
    <row r="151" spans="1:16" ht="15" customHeight="1">
      <c r="A151" s="175" t="s">
        <v>42</v>
      </c>
      <c r="B151" s="176"/>
      <c r="C151" s="176"/>
      <c r="D151" s="176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7"/>
      <c r="P151" s="18"/>
    </row>
    <row r="152" spans="1:16" ht="15">
      <c r="A152" s="12" t="s">
        <v>167</v>
      </c>
      <c r="B152" s="8" t="s">
        <v>2</v>
      </c>
      <c r="C152" s="115">
        <v>4284.8</v>
      </c>
      <c r="D152" s="3">
        <v>303</v>
      </c>
      <c r="E152" s="101">
        <v>327</v>
      </c>
      <c r="F152" s="76">
        <v>937</v>
      </c>
      <c r="G152" s="31">
        <v>0.2</v>
      </c>
      <c r="H152" s="106">
        <v>0.24</v>
      </c>
      <c r="I152" s="145">
        <f>F152/C152</f>
        <v>0.2186799850634802</v>
      </c>
      <c r="J152" s="21">
        <v>3</v>
      </c>
      <c r="K152" s="164">
        <v>28</v>
      </c>
      <c r="L152" s="164">
        <v>3</v>
      </c>
      <c r="M152" s="164">
        <v>4</v>
      </c>
      <c r="N152" s="164">
        <v>16</v>
      </c>
      <c r="O152" s="164">
        <v>5</v>
      </c>
      <c r="P152" s="18"/>
    </row>
    <row r="153" spans="1:16" ht="18.75" customHeight="1">
      <c r="A153" s="178" t="s">
        <v>64</v>
      </c>
      <c r="B153" s="179"/>
      <c r="C153" s="179"/>
      <c r="D153" s="179"/>
      <c r="E153" s="179"/>
      <c r="F153" s="179"/>
      <c r="G153" s="179"/>
      <c r="H153" s="179"/>
      <c r="I153" s="179"/>
      <c r="J153" s="180"/>
      <c r="K153" s="157">
        <f>SUM(K152:K152)</f>
        <v>28</v>
      </c>
      <c r="L153" s="158">
        <f>SUM(L152:L152)</f>
        <v>3</v>
      </c>
      <c r="M153" s="158">
        <f>SUM(M152:M152)</f>
        <v>4</v>
      </c>
      <c r="N153" s="158">
        <f>SUM(N152:N152)</f>
        <v>16</v>
      </c>
      <c r="O153" s="158">
        <f>SUM(O152:O152)</f>
        <v>5</v>
      </c>
      <c r="P153" s="18">
        <v>937</v>
      </c>
    </row>
    <row r="154" spans="1:16" ht="15" customHeight="1">
      <c r="A154" s="175" t="s">
        <v>44</v>
      </c>
      <c r="B154" s="176"/>
      <c r="C154" s="176"/>
      <c r="D154" s="176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7"/>
      <c r="P154" s="18"/>
    </row>
    <row r="155" spans="1:16" ht="15">
      <c r="A155" s="12" t="s">
        <v>169</v>
      </c>
      <c r="B155" s="8" t="s">
        <v>7</v>
      </c>
      <c r="C155" s="121">
        <v>548.08</v>
      </c>
      <c r="D155" s="3">
        <v>840</v>
      </c>
      <c r="E155" s="143">
        <v>756</v>
      </c>
      <c r="F155" s="76">
        <v>801</v>
      </c>
      <c r="G155" s="31">
        <v>1.1</v>
      </c>
      <c r="H155" s="113">
        <v>1.05</v>
      </c>
      <c r="I155" s="125">
        <f aca="true" t="shared" si="4" ref="I155:I161">F155/C155</f>
        <v>1.4614654794920448</v>
      </c>
      <c r="J155" s="21">
        <v>5</v>
      </c>
      <c r="K155" s="164">
        <v>40</v>
      </c>
      <c r="L155" s="164">
        <v>5</v>
      </c>
      <c r="M155" s="164">
        <v>5</v>
      </c>
      <c r="N155" s="164">
        <v>22</v>
      </c>
      <c r="O155" s="164">
        <f>K155*20%</f>
        <v>8</v>
      </c>
      <c r="P155" s="18"/>
    </row>
    <row r="156" spans="1:16" ht="25.5">
      <c r="A156" s="12" t="s">
        <v>170</v>
      </c>
      <c r="B156" s="8" t="s">
        <v>171</v>
      </c>
      <c r="C156" s="81">
        <v>132.7</v>
      </c>
      <c r="D156" s="3">
        <v>694</v>
      </c>
      <c r="E156" s="143">
        <v>1101</v>
      </c>
      <c r="F156" s="76">
        <v>891</v>
      </c>
      <c r="G156" s="31">
        <v>5.2</v>
      </c>
      <c r="H156" s="113">
        <v>8.3</v>
      </c>
      <c r="I156" s="125">
        <f t="shared" si="4"/>
        <v>6.714393368500377</v>
      </c>
      <c r="J156" s="21">
        <v>9</v>
      </c>
      <c r="K156" s="164">
        <v>80</v>
      </c>
      <c r="L156" s="164">
        <v>6</v>
      </c>
      <c r="M156" s="164">
        <v>14</v>
      </c>
      <c r="N156" s="164">
        <v>45</v>
      </c>
      <c r="O156" s="164">
        <v>15</v>
      </c>
      <c r="P156" s="18"/>
    </row>
    <row r="157" spans="1:16" ht="15">
      <c r="A157" s="12" t="s">
        <v>172</v>
      </c>
      <c r="B157" s="8" t="s">
        <v>45</v>
      </c>
      <c r="C157" s="81">
        <v>13.43</v>
      </c>
      <c r="D157" s="3">
        <v>74</v>
      </c>
      <c r="E157" s="143">
        <v>87</v>
      </c>
      <c r="F157" s="76">
        <v>150</v>
      </c>
      <c r="G157" s="31">
        <v>5.5</v>
      </c>
      <c r="H157" s="113">
        <v>6.4</v>
      </c>
      <c r="I157" s="125">
        <f t="shared" si="4"/>
        <v>11.169024571854058</v>
      </c>
      <c r="J157" s="21">
        <v>15</v>
      </c>
      <c r="K157" s="164">
        <v>20</v>
      </c>
      <c r="L157" s="169">
        <v>2</v>
      </c>
      <c r="M157" s="169">
        <v>3</v>
      </c>
      <c r="N157" s="169">
        <v>11</v>
      </c>
      <c r="O157" s="164">
        <f>K157*20%</f>
        <v>4</v>
      </c>
      <c r="P157" s="18"/>
    </row>
    <row r="158" spans="1:16" ht="15">
      <c r="A158" s="12" t="s">
        <v>173</v>
      </c>
      <c r="B158" s="8" t="s">
        <v>222</v>
      </c>
      <c r="C158" s="81">
        <v>41.64</v>
      </c>
      <c r="D158" s="3">
        <v>105</v>
      </c>
      <c r="E158" s="143">
        <v>121</v>
      </c>
      <c r="F158" s="76">
        <v>103</v>
      </c>
      <c r="G158" s="31">
        <v>2.2</v>
      </c>
      <c r="H158" s="113">
        <v>2.5</v>
      </c>
      <c r="I158" s="125">
        <f t="shared" si="4"/>
        <v>2.4735830931796348</v>
      </c>
      <c r="J158" s="21">
        <v>7</v>
      </c>
      <c r="K158" s="162">
        <v>3</v>
      </c>
      <c r="L158" s="165">
        <v>0</v>
      </c>
      <c r="M158" s="162">
        <v>0</v>
      </c>
      <c r="N158" s="162">
        <v>3</v>
      </c>
      <c r="O158" s="162">
        <v>0</v>
      </c>
      <c r="P158" s="18"/>
    </row>
    <row r="159" spans="1:16" ht="15">
      <c r="A159" s="12" t="s">
        <v>174</v>
      </c>
      <c r="B159" s="8" t="s">
        <v>47</v>
      </c>
      <c r="C159" s="81">
        <v>284.8</v>
      </c>
      <c r="D159" s="63">
        <v>818</v>
      </c>
      <c r="E159" s="143">
        <v>888</v>
      </c>
      <c r="F159" s="76">
        <v>944</v>
      </c>
      <c r="G159" s="31">
        <v>2.8</v>
      </c>
      <c r="H159" s="113">
        <v>3.1</v>
      </c>
      <c r="I159" s="125">
        <f t="shared" si="4"/>
        <v>3.3146067415730336</v>
      </c>
      <c r="J159" s="21">
        <v>5</v>
      </c>
      <c r="K159" s="164">
        <v>39</v>
      </c>
      <c r="L159" s="164">
        <v>5</v>
      </c>
      <c r="M159" s="164">
        <v>4</v>
      </c>
      <c r="N159" s="164">
        <v>23</v>
      </c>
      <c r="O159" s="164">
        <v>7</v>
      </c>
      <c r="P159" s="18"/>
    </row>
    <row r="160" spans="1:16" ht="15">
      <c r="A160" s="12" t="s">
        <v>221</v>
      </c>
      <c r="B160" s="8" t="s">
        <v>240</v>
      </c>
      <c r="C160" s="81">
        <v>45.5</v>
      </c>
      <c r="D160" s="3">
        <v>82</v>
      </c>
      <c r="E160" s="143">
        <v>134</v>
      </c>
      <c r="F160" s="76">
        <v>167</v>
      </c>
      <c r="G160" s="52">
        <v>1.5</v>
      </c>
      <c r="H160" s="113">
        <v>2.4</v>
      </c>
      <c r="I160" s="125">
        <f t="shared" si="4"/>
        <v>3.67032967032967</v>
      </c>
      <c r="J160" s="21">
        <v>7</v>
      </c>
      <c r="K160" s="164">
        <v>11</v>
      </c>
      <c r="L160" s="164">
        <v>1</v>
      </c>
      <c r="M160" s="164">
        <v>1</v>
      </c>
      <c r="N160" s="164">
        <v>7</v>
      </c>
      <c r="O160" s="164">
        <v>2</v>
      </c>
      <c r="P160" s="18"/>
    </row>
    <row r="161" spans="1:16" ht="15">
      <c r="A161" s="12" t="s">
        <v>239</v>
      </c>
      <c r="B161" s="40" t="s">
        <v>264</v>
      </c>
      <c r="C161" s="122">
        <v>35.2</v>
      </c>
      <c r="D161" s="21">
        <v>118</v>
      </c>
      <c r="E161" s="143">
        <v>119</v>
      </c>
      <c r="F161" s="76">
        <v>116</v>
      </c>
      <c r="G161" s="31">
        <v>3.3</v>
      </c>
      <c r="H161" s="113">
        <v>3.3</v>
      </c>
      <c r="I161" s="125">
        <f t="shared" si="4"/>
        <v>3.295454545454545</v>
      </c>
      <c r="J161" s="21">
        <v>7</v>
      </c>
      <c r="K161" s="164">
        <v>8</v>
      </c>
      <c r="L161" s="164">
        <v>1</v>
      </c>
      <c r="M161" s="164">
        <v>1</v>
      </c>
      <c r="N161" s="164">
        <v>5</v>
      </c>
      <c r="O161" s="164">
        <v>1</v>
      </c>
      <c r="P161" s="18"/>
    </row>
    <row r="162" spans="1:16" ht="18.75" customHeight="1">
      <c r="A162" s="178" t="s">
        <v>64</v>
      </c>
      <c r="B162" s="179"/>
      <c r="C162" s="179"/>
      <c r="D162" s="179"/>
      <c r="E162" s="179"/>
      <c r="F162" s="179"/>
      <c r="G162" s="179"/>
      <c r="H162" s="179"/>
      <c r="I162" s="179"/>
      <c r="J162" s="180"/>
      <c r="K162" s="157">
        <f>SUM(K155:K161)</f>
        <v>201</v>
      </c>
      <c r="L162" s="158">
        <f>SUM(L155:L161)</f>
        <v>20</v>
      </c>
      <c r="M162" s="158">
        <f>SUM(M155:M161)</f>
        <v>28</v>
      </c>
      <c r="N162" s="158">
        <f>SUM(N155:N161)</f>
        <v>116</v>
      </c>
      <c r="O162" s="158">
        <f>SUM(O155:O161)</f>
        <v>37</v>
      </c>
      <c r="P162" s="110">
        <v>3172</v>
      </c>
    </row>
    <row r="163" spans="1:16" ht="15" customHeight="1">
      <c r="A163" s="175" t="s">
        <v>48</v>
      </c>
      <c r="B163" s="176"/>
      <c r="C163" s="176"/>
      <c r="D163" s="176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7"/>
      <c r="P163" s="18"/>
    </row>
    <row r="164" spans="1:16" ht="15">
      <c r="A164" s="12" t="s">
        <v>175</v>
      </c>
      <c r="B164" s="8" t="s">
        <v>7</v>
      </c>
      <c r="C164" s="123">
        <v>874.2</v>
      </c>
      <c r="D164" s="3">
        <v>653</v>
      </c>
      <c r="E164" s="65">
        <v>601</v>
      </c>
      <c r="F164" s="65">
        <v>660</v>
      </c>
      <c r="G164" s="31">
        <v>0.7</v>
      </c>
      <c r="H164" s="108">
        <v>0.73</v>
      </c>
      <c r="I164" s="128">
        <f>F164/C164</f>
        <v>0.7549759780370624</v>
      </c>
      <c r="J164" s="21">
        <v>3</v>
      </c>
      <c r="K164" s="164">
        <v>19</v>
      </c>
      <c r="L164" s="164">
        <v>2</v>
      </c>
      <c r="M164" s="164">
        <v>2</v>
      </c>
      <c r="N164" s="164">
        <v>12</v>
      </c>
      <c r="O164" s="164">
        <v>3</v>
      </c>
      <c r="P164" s="18"/>
    </row>
    <row r="165" spans="1:16" ht="15" customHeight="1">
      <c r="A165" s="12" t="s">
        <v>278</v>
      </c>
      <c r="B165" s="185" t="s">
        <v>283</v>
      </c>
      <c r="C165" s="186"/>
      <c r="D165" s="186"/>
      <c r="E165" s="186"/>
      <c r="F165" s="186"/>
      <c r="G165" s="186"/>
      <c r="H165" s="186"/>
      <c r="I165" s="186"/>
      <c r="J165" s="187"/>
      <c r="K165" s="162">
        <f>F165*J165%</f>
        <v>0</v>
      </c>
      <c r="L165" s="162">
        <v>0</v>
      </c>
      <c r="M165" s="162"/>
      <c r="N165" s="162"/>
      <c r="O165" s="162">
        <v>0</v>
      </c>
      <c r="P165" s="18"/>
    </row>
    <row r="166" spans="1:16" ht="25.5">
      <c r="A166" s="12" t="s">
        <v>241</v>
      </c>
      <c r="B166" s="8" t="s">
        <v>318</v>
      </c>
      <c r="C166" s="81">
        <v>40.6</v>
      </c>
      <c r="D166" s="3">
        <v>41</v>
      </c>
      <c r="E166" s="143">
        <v>74</v>
      </c>
      <c r="F166" s="76">
        <v>77</v>
      </c>
      <c r="G166" s="31">
        <v>1</v>
      </c>
      <c r="H166" s="113">
        <v>1.8</v>
      </c>
      <c r="I166" s="125">
        <f aca="true" t="shared" si="5" ref="I166:I176">F166/C166</f>
        <v>1.896551724137931</v>
      </c>
      <c r="J166" s="21">
        <v>5</v>
      </c>
      <c r="K166" s="164">
        <v>2</v>
      </c>
      <c r="L166" s="164">
        <v>0</v>
      </c>
      <c r="M166" s="164">
        <v>0</v>
      </c>
      <c r="N166" s="164">
        <v>2</v>
      </c>
      <c r="O166" s="164">
        <v>0</v>
      </c>
      <c r="P166" s="18"/>
    </row>
    <row r="167" spans="1:16" ht="15">
      <c r="A167" s="12" t="s">
        <v>243</v>
      </c>
      <c r="B167" s="8" t="s">
        <v>246</v>
      </c>
      <c r="C167" s="81">
        <v>96.9</v>
      </c>
      <c r="D167" s="3">
        <v>198</v>
      </c>
      <c r="E167" s="143">
        <v>235</v>
      </c>
      <c r="F167" s="76">
        <v>256</v>
      </c>
      <c r="G167" s="31">
        <v>2</v>
      </c>
      <c r="H167" s="113">
        <v>2.4</v>
      </c>
      <c r="I167" s="125">
        <f>F167/C167</f>
        <v>2.6418988648090815</v>
      </c>
      <c r="J167" s="21">
        <v>7</v>
      </c>
      <c r="K167" s="164">
        <v>17</v>
      </c>
      <c r="L167" s="164">
        <v>2</v>
      </c>
      <c r="M167" s="164">
        <v>2</v>
      </c>
      <c r="N167" s="164">
        <v>10</v>
      </c>
      <c r="O167" s="164">
        <v>3</v>
      </c>
      <c r="P167" s="18"/>
    </row>
    <row r="168" spans="1:16" ht="15">
      <c r="A168" s="12" t="s">
        <v>242</v>
      </c>
      <c r="B168" s="8" t="s">
        <v>245</v>
      </c>
      <c r="C168" s="81">
        <v>54.3</v>
      </c>
      <c r="D168" s="3">
        <v>112</v>
      </c>
      <c r="E168" s="143">
        <v>112</v>
      </c>
      <c r="F168" s="76">
        <v>112</v>
      </c>
      <c r="G168" s="31">
        <v>2</v>
      </c>
      <c r="H168" s="113">
        <v>2.06</v>
      </c>
      <c r="I168" s="125">
        <f t="shared" si="5"/>
        <v>2.0626151012891345</v>
      </c>
      <c r="J168" s="21">
        <v>7</v>
      </c>
      <c r="K168" s="164">
        <v>5</v>
      </c>
      <c r="L168" s="164">
        <v>1</v>
      </c>
      <c r="M168" s="164">
        <v>0</v>
      </c>
      <c r="N168" s="164">
        <v>3</v>
      </c>
      <c r="O168" s="164">
        <v>1</v>
      </c>
      <c r="P168" s="18"/>
    </row>
    <row r="169" spans="1:16" ht="15">
      <c r="A169" s="12" t="s">
        <v>244</v>
      </c>
      <c r="B169" s="8" t="s">
        <v>247</v>
      </c>
      <c r="C169" s="81">
        <v>30.95</v>
      </c>
      <c r="D169" s="3">
        <v>41</v>
      </c>
      <c r="E169" s="143">
        <v>43</v>
      </c>
      <c r="F169" s="76">
        <v>56</v>
      </c>
      <c r="G169" s="31">
        <v>1.3</v>
      </c>
      <c r="H169" s="113">
        <v>1.3</v>
      </c>
      <c r="I169" s="125">
        <f t="shared" si="5"/>
        <v>1.8093699515347335</v>
      </c>
      <c r="J169" s="21">
        <v>5</v>
      </c>
      <c r="K169" s="164">
        <v>2</v>
      </c>
      <c r="L169" s="164">
        <v>0</v>
      </c>
      <c r="M169" s="164">
        <v>0</v>
      </c>
      <c r="N169" s="164">
        <v>2</v>
      </c>
      <c r="O169" s="164">
        <v>0</v>
      </c>
      <c r="P169" s="18"/>
    </row>
    <row r="170" spans="1:16" ht="15">
      <c r="A170" s="12" t="s">
        <v>269</v>
      </c>
      <c r="B170" s="8" t="s">
        <v>248</v>
      </c>
      <c r="C170" s="81">
        <v>15.34</v>
      </c>
      <c r="D170" s="3">
        <v>21</v>
      </c>
      <c r="E170" s="143">
        <v>21</v>
      </c>
      <c r="F170" s="76">
        <v>20</v>
      </c>
      <c r="G170" s="31">
        <v>1.3</v>
      </c>
      <c r="H170" s="113">
        <v>1.3</v>
      </c>
      <c r="I170" s="125">
        <f t="shared" si="5"/>
        <v>1.303780964797914</v>
      </c>
      <c r="J170" s="21">
        <v>5</v>
      </c>
      <c r="K170" s="164">
        <f>F170*J170%</f>
        <v>1</v>
      </c>
      <c r="L170" s="164">
        <v>0</v>
      </c>
      <c r="M170" s="164">
        <v>0</v>
      </c>
      <c r="N170" s="164">
        <v>1</v>
      </c>
      <c r="O170" s="164">
        <v>0</v>
      </c>
      <c r="P170" s="18"/>
    </row>
    <row r="171" spans="1:16" ht="15">
      <c r="A171" s="12" t="s">
        <v>270</v>
      </c>
      <c r="B171" s="38" t="s">
        <v>266</v>
      </c>
      <c r="C171" s="120">
        <v>50.1</v>
      </c>
      <c r="D171" s="3">
        <v>53</v>
      </c>
      <c r="E171" s="143">
        <v>95</v>
      </c>
      <c r="F171" s="76">
        <v>117</v>
      </c>
      <c r="G171" s="31">
        <v>1</v>
      </c>
      <c r="H171" s="113">
        <v>1.8</v>
      </c>
      <c r="I171" s="125">
        <f t="shared" si="5"/>
        <v>2.3353293413173652</v>
      </c>
      <c r="J171" s="21">
        <v>7</v>
      </c>
      <c r="K171" s="164">
        <v>8</v>
      </c>
      <c r="L171" s="164">
        <v>1</v>
      </c>
      <c r="M171" s="164">
        <v>1</v>
      </c>
      <c r="N171" s="164">
        <v>5</v>
      </c>
      <c r="O171" s="164">
        <v>1</v>
      </c>
      <c r="P171" s="18"/>
    </row>
    <row r="172" spans="1:16" ht="15">
      <c r="A172" s="12" t="s">
        <v>271</v>
      </c>
      <c r="B172" s="38" t="s">
        <v>267</v>
      </c>
      <c r="C172" s="120">
        <v>59.4</v>
      </c>
      <c r="D172" s="3">
        <v>36</v>
      </c>
      <c r="E172" s="143">
        <v>43</v>
      </c>
      <c r="F172" s="76">
        <v>55</v>
      </c>
      <c r="G172" s="31">
        <v>0.6</v>
      </c>
      <c r="H172" s="113">
        <v>0.7</v>
      </c>
      <c r="I172" s="125">
        <f t="shared" si="5"/>
        <v>0.9259259259259259</v>
      </c>
      <c r="J172" s="21">
        <v>3</v>
      </c>
      <c r="K172" s="164">
        <v>1</v>
      </c>
      <c r="L172" s="164">
        <v>0</v>
      </c>
      <c r="M172" s="164">
        <v>0</v>
      </c>
      <c r="N172" s="164">
        <v>1</v>
      </c>
      <c r="O172" s="164">
        <v>0</v>
      </c>
      <c r="P172" s="18"/>
    </row>
    <row r="173" spans="1:16" ht="15">
      <c r="A173" s="12" t="s">
        <v>305</v>
      </c>
      <c r="B173" s="38" t="s">
        <v>268</v>
      </c>
      <c r="C173" s="120">
        <v>12.22</v>
      </c>
      <c r="D173" s="3">
        <v>42</v>
      </c>
      <c r="E173" s="143">
        <v>45</v>
      </c>
      <c r="F173" s="76">
        <v>35</v>
      </c>
      <c r="G173" s="52">
        <v>3</v>
      </c>
      <c r="H173" s="113">
        <v>3.2</v>
      </c>
      <c r="I173" s="125">
        <f t="shared" si="5"/>
        <v>2.864157119476268</v>
      </c>
      <c r="J173" s="21">
        <v>7</v>
      </c>
      <c r="K173" s="164">
        <v>2</v>
      </c>
      <c r="L173" s="169">
        <v>0</v>
      </c>
      <c r="M173" s="169">
        <v>0</v>
      </c>
      <c r="N173" s="169">
        <v>2</v>
      </c>
      <c r="O173" s="164">
        <v>0</v>
      </c>
      <c r="P173" s="18"/>
    </row>
    <row r="174" spans="1:16" ht="15">
      <c r="A174" s="12" t="s">
        <v>306</v>
      </c>
      <c r="B174" s="38" t="s">
        <v>308</v>
      </c>
      <c r="C174" s="120">
        <v>56.6</v>
      </c>
      <c r="D174" s="3">
        <v>66</v>
      </c>
      <c r="E174" s="144">
        <v>59</v>
      </c>
      <c r="F174" s="76">
        <v>60</v>
      </c>
      <c r="G174" s="31">
        <v>1.1</v>
      </c>
      <c r="H174" s="113">
        <v>1.04</v>
      </c>
      <c r="I174" s="125">
        <f t="shared" si="5"/>
        <v>1.0600706713780919</v>
      </c>
      <c r="J174" s="21">
        <v>5</v>
      </c>
      <c r="K174" s="164">
        <v>2</v>
      </c>
      <c r="L174" s="164">
        <v>0</v>
      </c>
      <c r="M174" s="164">
        <v>0</v>
      </c>
      <c r="N174" s="164">
        <v>2</v>
      </c>
      <c r="O174" s="164">
        <v>0</v>
      </c>
      <c r="P174" s="18"/>
    </row>
    <row r="175" spans="1:16" ht="15">
      <c r="A175" s="12" t="s">
        <v>317</v>
      </c>
      <c r="B175" s="38" t="s">
        <v>307</v>
      </c>
      <c r="C175" s="120">
        <v>17.6</v>
      </c>
      <c r="D175" s="3">
        <v>44</v>
      </c>
      <c r="E175" s="144">
        <v>41</v>
      </c>
      <c r="F175" s="76">
        <v>54</v>
      </c>
      <c r="G175" s="31">
        <v>1</v>
      </c>
      <c r="H175" s="113">
        <v>2.3</v>
      </c>
      <c r="I175" s="125">
        <f t="shared" si="5"/>
        <v>3.068181818181818</v>
      </c>
      <c r="J175" s="21">
        <v>7</v>
      </c>
      <c r="K175" s="164">
        <v>3</v>
      </c>
      <c r="L175" s="164">
        <v>0</v>
      </c>
      <c r="M175" s="164">
        <v>0</v>
      </c>
      <c r="N175" s="164">
        <v>3</v>
      </c>
      <c r="O175" s="164">
        <v>0</v>
      </c>
      <c r="P175" s="18"/>
    </row>
    <row r="176" spans="1:16" ht="15">
      <c r="A176" s="94" t="s">
        <v>324</v>
      </c>
      <c r="B176" s="95" t="s">
        <v>327</v>
      </c>
      <c r="C176" s="118">
        <v>57.7</v>
      </c>
      <c r="D176" s="98"/>
      <c r="E176" s="143">
        <v>64</v>
      </c>
      <c r="F176" s="148">
        <v>83</v>
      </c>
      <c r="G176" s="98"/>
      <c r="H176" s="113">
        <v>1.1</v>
      </c>
      <c r="I176" s="125">
        <f t="shared" si="5"/>
        <v>1.4384748700173309</v>
      </c>
      <c r="J176" s="21">
        <v>5</v>
      </c>
      <c r="K176" s="162">
        <v>4</v>
      </c>
      <c r="L176" s="162">
        <v>1</v>
      </c>
      <c r="M176" s="162">
        <v>0</v>
      </c>
      <c r="N176" s="162">
        <v>3</v>
      </c>
      <c r="O176" s="162">
        <v>0</v>
      </c>
      <c r="P176" s="18">
        <v>660</v>
      </c>
    </row>
    <row r="177" spans="1:16" ht="18.75" customHeight="1">
      <c r="A177" s="178" t="s">
        <v>64</v>
      </c>
      <c r="B177" s="179"/>
      <c r="C177" s="179"/>
      <c r="D177" s="179"/>
      <c r="E177" s="179"/>
      <c r="F177" s="179"/>
      <c r="G177" s="179"/>
      <c r="H177" s="179"/>
      <c r="I177" s="179"/>
      <c r="J177" s="180"/>
      <c r="K177" s="157">
        <f>SUM(K164:K176)</f>
        <v>66</v>
      </c>
      <c r="L177" s="157">
        <f>SUM(L164:L176)</f>
        <v>7</v>
      </c>
      <c r="M177" s="157">
        <f>SUM(M164:M176)</f>
        <v>5</v>
      </c>
      <c r="N177" s="157">
        <f>SUM(N164:N176)</f>
        <v>46</v>
      </c>
      <c r="O177" s="157">
        <v>8</v>
      </c>
      <c r="P177" s="110">
        <v>925</v>
      </c>
    </row>
    <row r="178" spans="1:16" ht="15" customHeight="1">
      <c r="A178" s="175" t="s">
        <v>49</v>
      </c>
      <c r="B178" s="176"/>
      <c r="C178" s="176"/>
      <c r="D178" s="176"/>
      <c r="E178" s="176"/>
      <c r="F178" s="176"/>
      <c r="G178" s="176"/>
      <c r="H178" s="176"/>
      <c r="I178" s="176"/>
      <c r="J178" s="176"/>
      <c r="K178" s="176"/>
      <c r="L178" s="176"/>
      <c r="M178" s="176"/>
      <c r="N178" s="176"/>
      <c r="O178" s="177"/>
      <c r="P178" s="18"/>
    </row>
    <row r="179" spans="1:17" s="7" customFormat="1" ht="15">
      <c r="A179" s="12" t="s">
        <v>178</v>
      </c>
      <c r="B179" s="8" t="s">
        <v>2</v>
      </c>
      <c r="C179" s="81">
        <v>816</v>
      </c>
      <c r="D179" s="20">
        <v>555</v>
      </c>
      <c r="E179" s="143">
        <v>340</v>
      </c>
      <c r="F179" s="76">
        <v>655</v>
      </c>
      <c r="G179" s="31">
        <v>0.7</v>
      </c>
      <c r="H179" s="138">
        <v>0.41</v>
      </c>
      <c r="I179" s="136">
        <f>F179/C179</f>
        <v>0.8026960784313726</v>
      </c>
      <c r="J179" s="21">
        <v>3</v>
      </c>
      <c r="K179" s="161">
        <v>19</v>
      </c>
      <c r="L179" s="161">
        <v>2</v>
      </c>
      <c r="M179" s="161">
        <v>2</v>
      </c>
      <c r="N179" s="159">
        <v>12</v>
      </c>
      <c r="O179" s="159">
        <v>3</v>
      </c>
      <c r="P179" s="18"/>
      <c r="Q179"/>
    </row>
    <row r="180" spans="1:17" s="7" customFormat="1" ht="38.25">
      <c r="A180" s="12" t="s">
        <v>249</v>
      </c>
      <c r="B180" s="8" t="s">
        <v>250</v>
      </c>
      <c r="C180" s="117">
        <v>69.89</v>
      </c>
      <c r="D180" s="20">
        <v>107</v>
      </c>
      <c r="E180" s="143">
        <v>61</v>
      </c>
      <c r="F180" s="76">
        <v>87</v>
      </c>
      <c r="G180" s="31">
        <v>0.5</v>
      </c>
      <c r="H180" s="138">
        <v>0.87</v>
      </c>
      <c r="I180" s="136">
        <f>F180/C180</f>
        <v>1.2448132780082988</v>
      </c>
      <c r="J180" s="21">
        <v>5</v>
      </c>
      <c r="K180" s="161">
        <v>3</v>
      </c>
      <c r="L180" s="164">
        <v>0</v>
      </c>
      <c r="M180" s="164">
        <v>0</v>
      </c>
      <c r="N180" s="164">
        <v>3</v>
      </c>
      <c r="O180" s="159">
        <v>0</v>
      </c>
      <c r="P180" s="18"/>
      <c r="Q180"/>
    </row>
    <row r="181" spans="1:17" s="7" customFormat="1" ht="25.5">
      <c r="A181" s="12" t="s">
        <v>309</v>
      </c>
      <c r="B181" s="8" t="s">
        <v>311</v>
      </c>
      <c r="C181" s="117">
        <v>26.01</v>
      </c>
      <c r="D181" s="20">
        <v>2</v>
      </c>
      <c r="E181" s="144">
        <v>0</v>
      </c>
      <c r="F181" s="76">
        <v>0</v>
      </c>
      <c r="G181" s="31">
        <v>0</v>
      </c>
      <c r="H181" s="138">
        <v>0</v>
      </c>
      <c r="I181" s="136">
        <f>F181/C181</f>
        <v>0</v>
      </c>
      <c r="J181" s="21">
        <v>0</v>
      </c>
      <c r="K181" s="161">
        <f>F181*J181%</f>
        <v>0</v>
      </c>
      <c r="L181" s="164">
        <v>0</v>
      </c>
      <c r="M181" s="164">
        <v>0</v>
      </c>
      <c r="N181" s="164">
        <v>0</v>
      </c>
      <c r="O181" s="159">
        <f>K181*20%</f>
        <v>0</v>
      </c>
      <c r="P181" s="18"/>
      <c r="Q181"/>
    </row>
    <row r="182" spans="1:17" s="7" customFormat="1" ht="15">
      <c r="A182" s="12" t="s">
        <v>310</v>
      </c>
      <c r="B182" s="8" t="s">
        <v>255</v>
      </c>
      <c r="C182" s="81">
        <v>69</v>
      </c>
      <c r="D182" s="20">
        <v>177</v>
      </c>
      <c r="E182" s="144">
        <v>143</v>
      </c>
      <c r="F182" s="76">
        <v>160</v>
      </c>
      <c r="G182" s="31">
        <v>2.5</v>
      </c>
      <c r="H182" s="138">
        <v>2.01</v>
      </c>
      <c r="I182" s="136">
        <f>F182/C182</f>
        <v>2.318840579710145</v>
      </c>
      <c r="J182" s="21">
        <v>7</v>
      </c>
      <c r="K182" s="161">
        <v>11</v>
      </c>
      <c r="L182" s="164">
        <v>1</v>
      </c>
      <c r="M182" s="164">
        <v>1</v>
      </c>
      <c r="N182" s="164">
        <v>7</v>
      </c>
      <c r="O182" s="159">
        <v>2</v>
      </c>
      <c r="P182" s="18"/>
      <c r="Q182"/>
    </row>
    <row r="183" spans="1:16" ht="18.75" customHeight="1">
      <c r="A183" s="178" t="s">
        <v>64</v>
      </c>
      <c r="B183" s="179"/>
      <c r="C183" s="179"/>
      <c r="D183" s="179"/>
      <c r="E183" s="179"/>
      <c r="F183" s="179"/>
      <c r="G183" s="179"/>
      <c r="H183" s="179"/>
      <c r="I183" s="179"/>
      <c r="J183" s="180"/>
      <c r="K183" s="157">
        <f>SUM(K179:K182)</f>
        <v>33</v>
      </c>
      <c r="L183" s="158">
        <f>SUM(L179:L182)</f>
        <v>3</v>
      </c>
      <c r="M183" s="158">
        <f>SUM(M179:M182)</f>
        <v>3</v>
      </c>
      <c r="N183" s="158">
        <f>SUM(N179:N182)</f>
        <v>22</v>
      </c>
      <c r="O183" s="158">
        <f>SUM(O179:O182)</f>
        <v>5</v>
      </c>
      <c r="P183" s="110">
        <v>902</v>
      </c>
    </row>
    <row r="184" spans="1:16" ht="15" customHeight="1">
      <c r="A184" s="175" t="s">
        <v>50</v>
      </c>
      <c r="B184" s="176"/>
      <c r="C184" s="176"/>
      <c r="D184" s="176"/>
      <c r="E184" s="176"/>
      <c r="F184" s="176"/>
      <c r="G184" s="176"/>
      <c r="H184" s="176"/>
      <c r="I184" s="176"/>
      <c r="J184" s="176"/>
      <c r="K184" s="176"/>
      <c r="L184" s="176"/>
      <c r="M184" s="176"/>
      <c r="N184" s="176"/>
      <c r="O184" s="177"/>
      <c r="P184" s="18"/>
    </row>
    <row r="185" spans="1:16" ht="15">
      <c r="A185" s="12" t="s">
        <v>179</v>
      </c>
      <c r="B185" s="8" t="s">
        <v>7</v>
      </c>
      <c r="C185" s="123">
        <v>171</v>
      </c>
      <c r="D185" s="3">
        <v>257</v>
      </c>
      <c r="E185">
        <v>400</v>
      </c>
      <c r="F185" s="65">
        <v>200</v>
      </c>
      <c r="G185" s="31">
        <v>0.7</v>
      </c>
      <c r="H185" s="134">
        <v>1.01</v>
      </c>
      <c r="I185" s="135">
        <f>F185/C185</f>
        <v>1.1695906432748537</v>
      </c>
      <c r="J185" s="21">
        <v>5</v>
      </c>
      <c r="K185" s="164">
        <f>F185*J185%</f>
        <v>10</v>
      </c>
      <c r="L185" s="164">
        <v>0</v>
      </c>
      <c r="M185" s="164">
        <v>2</v>
      </c>
      <c r="N185" s="164">
        <v>6</v>
      </c>
      <c r="O185" s="164">
        <f>K185*20%</f>
        <v>2</v>
      </c>
      <c r="P185" s="18"/>
    </row>
    <row r="186" spans="1:16" ht="27.75" customHeight="1">
      <c r="A186" s="12" t="s">
        <v>198</v>
      </c>
      <c r="B186" s="185" t="s">
        <v>283</v>
      </c>
      <c r="C186" s="186"/>
      <c r="D186" s="186"/>
      <c r="E186" s="186"/>
      <c r="F186" s="186"/>
      <c r="G186" s="186"/>
      <c r="H186" s="186"/>
      <c r="I186" s="186"/>
      <c r="J186" s="187"/>
      <c r="K186" s="162">
        <f>F186*J186%</f>
        <v>0</v>
      </c>
      <c r="L186" s="162">
        <v>0</v>
      </c>
      <c r="M186" s="162">
        <v>0</v>
      </c>
      <c r="N186" s="162">
        <v>0</v>
      </c>
      <c r="O186" s="162">
        <f>K186*20%</f>
        <v>0</v>
      </c>
      <c r="P186" s="18"/>
    </row>
    <row r="187" spans="1:16" ht="38.25">
      <c r="A187" s="12" t="s">
        <v>180</v>
      </c>
      <c r="B187" s="8" t="s">
        <v>181</v>
      </c>
      <c r="C187" s="81">
        <v>37.5</v>
      </c>
      <c r="D187" s="3">
        <v>119</v>
      </c>
      <c r="E187" s="143">
        <v>110</v>
      </c>
      <c r="F187" s="76">
        <v>154</v>
      </c>
      <c r="G187" s="31">
        <v>1.8</v>
      </c>
      <c r="H187" s="113">
        <v>2.9</v>
      </c>
      <c r="I187" s="137">
        <f>F187/C187</f>
        <v>4.1066666666666665</v>
      </c>
      <c r="J187" s="21">
        <v>7</v>
      </c>
      <c r="K187" s="164">
        <v>8</v>
      </c>
      <c r="L187" s="164">
        <v>0</v>
      </c>
      <c r="M187" s="164">
        <v>2</v>
      </c>
      <c r="N187" s="164">
        <v>5</v>
      </c>
      <c r="O187" s="164">
        <v>1</v>
      </c>
      <c r="P187" s="18"/>
    </row>
    <row r="188" spans="1:16" ht="38.25">
      <c r="A188" s="12" t="s">
        <v>182</v>
      </c>
      <c r="B188" s="8" t="s">
        <v>183</v>
      </c>
      <c r="C188" s="81">
        <v>31.143</v>
      </c>
      <c r="D188" s="3">
        <v>13</v>
      </c>
      <c r="E188" s="143">
        <v>24</v>
      </c>
      <c r="F188" s="76">
        <v>12</v>
      </c>
      <c r="G188" s="52">
        <v>0.1</v>
      </c>
      <c r="H188" s="113">
        <v>0.34</v>
      </c>
      <c r="I188" s="137">
        <f aca="true" t="shared" si="6" ref="I188:I198">F188/C188</f>
        <v>0.3853193333975532</v>
      </c>
      <c r="J188" s="21">
        <v>3</v>
      </c>
      <c r="K188" s="164">
        <v>0</v>
      </c>
      <c r="L188" s="164">
        <v>0</v>
      </c>
      <c r="M188" s="164">
        <v>0</v>
      </c>
      <c r="N188" s="164">
        <v>0</v>
      </c>
      <c r="O188" s="164">
        <f>K188*20%</f>
        <v>0</v>
      </c>
      <c r="P188" s="18"/>
    </row>
    <row r="189" spans="1:16" ht="25.5">
      <c r="A189" s="12" t="s">
        <v>184</v>
      </c>
      <c r="B189" s="8" t="s">
        <v>185</v>
      </c>
      <c r="C189" s="81">
        <v>43.408</v>
      </c>
      <c r="D189" s="3">
        <v>93</v>
      </c>
      <c r="E189" s="143">
        <v>98</v>
      </c>
      <c r="F189" s="76">
        <v>139</v>
      </c>
      <c r="G189" s="31">
        <v>1.4</v>
      </c>
      <c r="H189" s="113">
        <v>2.2</v>
      </c>
      <c r="I189" s="137">
        <f t="shared" si="6"/>
        <v>3.2021747143383705</v>
      </c>
      <c r="J189" s="21">
        <v>7</v>
      </c>
      <c r="K189" s="164">
        <v>8</v>
      </c>
      <c r="L189" s="164">
        <v>0</v>
      </c>
      <c r="M189" s="164">
        <v>2</v>
      </c>
      <c r="N189" s="164">
        <v>5</v>
      </c>
      <c r="O189" s="164">
        <v>1</v>
      </c>
      <c r="P189" s="18"/>
    </row>
    <row r="190" spans="1:16" ht="25.5">
      <c r="A190" s="12" t="s">
        <v>186</v>
      </c>
      <c r="B190" s="8" t="s">
        <v>187</v>
      </c>
      <c r="C190" s="81">
        <v>29.9</v>
      </c>
      <c r="D190" s="3">
        <v>23</v>
      </c>
      <c r="E190" s="143">
        <v>50</v>
      </c>
      <c r="F190" s="76">
        <v>56</v>
      </c>
      <c r="G190" s="31">
        <v>0.2</v>
      </c>
      <c r="H190" s="113">
        <v>1.6</v>
      </c>
      <c r="I190" s="137">
        <f t="shared" si="6"/>
        <v>1.8729096989966556</v>
      </c>
      <c r="J190" s="21">
        <v>5</v>
      </c>
      <c r="K190" s="164">
        <v>2</v>
      </c>
      <c r="L190" s="164">
        <v>0</v>
      </c>
      <c r="M190" s="164">
        <v>0</v>
      </c>
      <c r="N190" s="164">
        <v>2</v>
      </c>
      <c r="O190" s="164">
        <v>0</v>
      </c>
      <c r="P190" s="18"/>
    </row>
    <row r="191" spans="1:16" ht="25.5">
      <c r="A191" s="12" t="s">
        <v>188</v>
      </c>
      <c r="B191" s="8" t="s">
        <v>189</v>
      </c>
      <c r="C191" s="81">
        <v>27.1</v>
      </c>
      <c r="D191" s="3">
        <v>59</v>
      </c>
      <c r="E191" s="143">
        <v>57</v>
      </c>
      <c r="F191" s="76">
        <v>73</v>
      </c>
      <c r="G191" s="31">
        <v>2.1</v>
      </c>
      <c r="H191" s="113">
        <v>2.1</v>
      </c>
      <c r="I191" s="137">
        <f t="shared" si="6"/>
        <v>2.6937269372693726</v>
      </c>
      <c r="J191" s="21">
        <v>7</v>
      </c>
      <c r="K191" s="164">
        <v>5</v>
      </c>
      <c r="L191" s="164">
        <v>0</v>
      </c>
      <c r="M191" s="164">
        <v>1</v>
      </c>
      <c r="N191" s="164">
        <v>3</v>
      </c>
      <c r="O191" s="164">
        <f>K191*20%</f>
        <v>1</v>
      </c>
      <c r="P191" s="18"/>
    </row>
    <row r="192" spans="1:16" ht="15">
      <c r="A192" s="12" t="s">
        <v>190</v>
      </c>
      <c r="B192" s="8" t="s">
        <v>51</v>
      </c>
      <c r="C192" s="81">
        <v>27.2</v>
      </c>
      <c r="D192" s="3">
        <v>101</v>
      </c>
      <c r="E192" s="143">
        <v>72</v>
      </c>
      <c r="F192" s="76">
        <v>83</v>
      </c>
      <c r="G192" s="31">
        <v>3.2</v>
      </c>
      <c r="H192" s="113">
        <v>2.5</v>
      </c>
      <c r="I192" s="137">
        <f t="shared" si="6"/>
        <v>3.0514705882352944</v>
      </c>
      <c r="J192" s="21">
        <v>7</v>
      </c>
      <c r="K192" s="164">
        <v>5</v>
      </c>
      <c r="L192" s="164">
        <v>0</v>
      </c>
      <c r="M192" s="164">
        <v>1</v>
      </c>
      <c r="N192" s="164">
        <v>3</v>
      </c>
      <c r="O192" s="164">
        <f>K192*20%</f>
        <v>1</v>
      </c>
      <c r="P192" s="18"/>
    </row>
    <row r="193" spans="1:16" ht="25.5">
      <c r="A193" s="12" t="s">
        <v>191</v>
      </c>
      <c r="B193" s="8" t="s">
        <v>312</v>
      </c>
      <c r="C193" s="81">
        <v>74.1</v>
      </c>
      <c r="D193" s="3">
        <v>76</v>
      </c>
      <c r="E193" s="143">
        <v>88</v>
      </c>
      <c r="F193" s="76">
        <v>89</v>
      </c>
      <c r="G193" s="31">
        <v>1</v>
      </c>
      <c r="H193" s="113">
        <v>1.18</v>
      </c>
      <c r="I193" s="137">
        <f t="shared" si="6"/>
        <v>1.2010796221322537</v>
      </c>
      <c r="J193" s="21">
        <v>5</v>
      </c>
      <c r="K193" s="164">
        <v>4</v>
      </c>
      <c r="L193" s="164">
        <v>1</v>
      </c>
      <c r="M193" s="164">
        <v>0</v>
      </c>
      <c r="N193" s="164">
        <v>3</v>
      </c>
      <c r="O193" s="164">
        <v>0</v>
      </c>
      <c r="P193" s="18"/>
    </row>
    <row r="194" spans="1:16" ht="25.5">
      <c r="A194" s="12" t="s">
        <v>192</v>
      </c>
      <c r="B194" s="8" t="s">
        <v>52</v>
      </c>
      <c r="C194" s="81">
        <v>34.5</v>
      </c>
      <c r="D194" s="3">
        <v>173</v>
      </c>
      <c r="E194" s="143">
        <v>229</v>
      </c>
      <c r="F194" s="76">
        <v>171</v>
      </c>
      <c r="G194" s="31">
        <v>5</v>
      </c>
      <c r="H194" s="113">
        <v>6.6</v>
      </c>
      <c r="I194" s="137">
        <f t="shared" si="6"/>
        <v>4.956521739130435</v>
      </c>
      <c r="J194" s="21">
        <v>8</v>
      </c>
      <c r="K194" s="164">
        <v>13</v>
      </c>
      <c r="L194" s="164">
        <v>1</v>
      </c>
      <c r="M194" s="164">
        <v>2</v>
      </c>
      <c r="N194" s="164">
        <v>8</v>
      </c>
      <c r="O194" s="164">
        <v>2</v>
      </c>
      <c r="P194" s="18"/>
    </row>
    <row r="195" spans="1:16" ht="15">
      <c r="A195" s="12" t="s">
        <v>193</v>
      </c>
      <c r="B195" s="8" t="s">
        <v>53</v>
      </c>
      <c r="C195" s="81">
        <v>10.1</v>
      </c>
      <c r="D195" s="3">
        <v>70</v>
      </c>
      <c r="E195" s="143">
        <v>65</v>
      </c>
      <c r="F195" s="76">
        <v>64</v>
      </c>
      <c r="G195" s="31">
        <v>6.2</v>
      </c>
      <c r="H195" s="113">
        <v>5.8</v>
      </c>
      <c r="I195" s="137">
        <f t="shared" si="6"/>
        <v>6.336633663366337</v>
      </c>
      <c r="J195" s="21">
        <v>10</v>
      </c>
      <c r="K195" s="164">
        <v>4</v>
      </c>
      <c r="L195" s="169">
        <v>1</v>
      </c>
      <c r="M195" s="169">
        <v>0</v>
      </c>
      <c r="N195" s="169">
        <v>3</v>
      </c>
      <c r="O195" s="164">
        <v>0</v>
      </c>
      <c r="P195" s="18"/>
    </row>
    <row r="196" spans="1:16" ht="15">
      <c r="A196" s="12" t="s">
        <v>194</v>
      </c>
      <c r="B196" s="8" t="s">
        <v>54</v>
      </c>
      <c r="C196" s="81">
        <v>11.2</v>
      </c>
      <c r="D196" s="3">
        <v>48</v>
      </c>
      <c r="E196" s="143">
        <v>150</v>
      </c>
      <c r="F196" s="76">
        <v>36</v>
      </c>
      <c r="G196" s="31">
        <v>4.2</v>
      </c>
      <c r="H196" s="113">
        <v>13.4</v>
      </c>
      <c r="I196" s="137">
        <f t="shared" si="6"/>
        <v>3.2142857142857144</v>
      </c>
      <c r="J196" s="21">
        <v>7</v>
      </c>
      <c r="K196" s="164">
        <v>2</v>
      </c>
      <c r="L196" s="169">
        <v>0</v>
      </c>
      <c r="M196" s="169">
        <v>0</v>
      </c>
      <c r="N196" s="169">
        <v>2</v>
      </c>
      <c r="O196" s="164">
        <v>0</v>
      </c>
      <c r="P196" s="18"/>
    </row>
    <row r="197" spans="1:16" ht="15">
      <c r="A197" s="12" t="s">
        <v>195</v>
      </c>
      <c r="B197" s="8" t="s">
        <v>55</v>
      </c>
      <c r="C197" s="81">
        <v>18.6</v>
      </c>
      <c r="D197" s="3">
        <v>123</v>
      </c>
      <c r="E197" s="143">
        <v>68</v>
      </c>
      <c r="F197" s="76">
        <v>101</v>
      </c>
      <c r="G197" s="31">
        <v>6.6</v>
      </c>
      <c r="H197" s="113">
        <v>3.6</v>
      </c>
      <c r="I197" s="137">
        <f t="shared" si="6"/>
        <v>5.43010752688172</v>
      </c>
      <c r="J197" s="21">
        <v>8</v>
      </c>
      <c r="K197" s="164">
        <v>8</v>
      </c>
      <c r="L197" s="169">
        <v>1</v>
      </c>
      <c r="M197" s="169">
        <v>1</v>
      </c>
      <c r="N197" s="169">
        <v>5</v>
      </c>
      <c r="O197" s="164">
        <v>1</v>
      </c>
      <c r="P197" s="18"/>
    </row>
    <row r="198" spans="1:16" ht="15">
      <c r="A198" s="12" t="s">
        <v>196</v>
      </c>
      <c r="B198" s="8" t="s">
        <v>56</v>
      </c>
      <c r="C198" s="21">
        <v>42.6</v>
      </c>
      <c r="D198" s="3">
        <v>283</v>
      </c>
      <c r="E198" s="143">
        <v>133</v>
      </c>
      <c r="F198" s="76">
        <v>148</v>
      </c>
      <c r="G198" s="31">
        <v>6.6</v>
      </c>
      <c r="H198" s="113">
        <v>3.1</v>
      </c>
      <c r="I198" s="137">
        <f t="shared" si="6"/>
        <v>3.4741784037558685</v>
      </c>
      <c r="J198" s="21">
        <v>7</v>
      </c>
      <c r="K198" s="164">
        <v>10</v>
      </c>
      <c r="L198" s="169">
        <v>1</v>
      </c>
      <c r="M198" s="169">
        <v>1</v>
      </c>
      <c r="N198" s="169">
        <v>6</v>
      </c>
      <c r="O198" s="164">
        <f>K198*20%</f>
        <v>2</v>
      </c>
      <c r="P198" s="18">
        <v>200</v>
      </c>
    </row>
    <row r="199" spans="1:16" ht="18.75" customHeight="1">
      <c r="A199" s="178" t="s">
        <v>64</v>
      </c>
      <c r="B199" s="179"/>
      <c r="C199" s="179"/>
      <c r="D199" s="179"/>
      <c r="E199" s="179"/>
      <c r="F199" s="179"/>
      <c r="G199" s="179"/>
      <c r="H199" s="179"/>
      <c r="I199" s="179"/>
      <c r="J199" s="180"/>
      <c r="K199" s="157">
        <f>SUM(K185:K198)</f>
        <v>79</v>
      </c>
      <c r="L199" s="158">
        <f>SUM(L185:L198)</f>
        <v>5</v>
      </c>
      <c r="M199" s="158">
        <f>SUM(M185:M198)</f>
        <v>12</v>
      </c>
      <c r="N199" s="158">
        <f>SUM(N185:N198)</f>
        <v>51</v>
      </c>
      <c r="O199" s="158">
        <f>SUM(O185:O198)</f>
        <v>11</v>
      </c>
      <c r="P199" s="110">
        <v>1126</v>
      </c>
    </row>
    <row r="200" spans="1:16" ht="15" customHeight="1">
      <c r="A200" s="175" t="s">
        <v>57</v>
      </c>
      <c r="B200" s="176"/>
      <c r="C200" s="176"/>
      <c r="D200" s="176"/>
      <c r="E200" s="176"/>
      <c r="F200" s="176"/>
      <c r="G200" s="176"/>
      <c r="H200" s="176"/>
      <c r="I200" s="176"/>
      <c r="J200" s="176"/>
      <c r="K200" s="176"/>
      <c r="L200" s="176"/>
      <c r="M200" s="176"/>
      <c r="N200" s="176"/>
      <c r="O200" s="177"/>
      <c r="P200" s="18"/>
    </row>
    <row r="201" spans="1:16" ht="15">
      <c r="A201" s="12" t="s">
        <v>199</v>
      </c>
      <c r="B201" s="8" t="s">
        <v>7</v>
      </c>
      <c r="C201" s="21">
        <v>0</v>
      </c>
      <c r="D201" s="3">
        <v>0</v>
      </c>
      <c r="E201" s="3">
        <v>0</v>
      </c>
      <c r="F201" s="102">
        <v>0</v>
      </c>
      <c r="G201" s="3">
        <v>0</v>
      </c>
      <c r="H201" s="21">
        <v>0</v>
      </c>
      <c r="I201" s="21">
        <v>0</v>
      </c>
      <c r="J201" s="21">
        <v>0</v>
      </c>
      <c r="K201" s="163">
        <v>0</v>
      </c>
      <c r="L201" s="52">
        <v>0</v>
      </c>
      <c r="M201" s="52">
        <v>0</v>
      </c>
      <c r="N201" s="52">
        <v>0</v>
      </c>
      <c r="O201" s="52">
        <v>0</v>
      </c>
      <c r="P201" s="18"/>
    </row>
    <row r="202" spans="1:16" ht="38.25">
      <c r="A202" s="12" t="s">
        <v>200</v>
      </c>
      <c r="B202" s="8" t="s">
        <v>201</v>
      </c>
      <c r="C202" s="81">
        <v>25.2</v>
      </c>
      <c r="D202" s="3">
        <v>337</v>
      </c>
      <c r="E202" s="143">
        <v>302</v>
      </c>
      <c r="F202" s="76">
        <v>183</v>
      </c>
      <c r="G202" s="31">
        <v>0.8</v>
      </c>
      <c r="H202" s="134">
        <v>0.76</v>
      </c>
      <c r="I202" s="135">
        <f>F202/C202</f>
        <v>7.261904761904762</v>
      </c>
      <c r="J202" s="65">
        <v>10</v>
      </c>
      <c r="K202" s="164">
        <v>5</v>
      </c>
      <c r="L202" s="164">
        <v>0</v>
      </c>
      <c r="M202" s="164">
        <v>1</v>
      </c>
      <c r="N202" s="164">
        <v>3</v>
      </c>
      <c r="O202" s="164">
        <v>1</v>
      </c>
      <c r="P202" s="18"/>
    </row>
    <row r="203" spans="1:16" ht="18.75" customHeight="1">
      <c r="A203" s="178" t="s">
        <v>64</v>
      </c>
      <c r="B203" s="179"/>
      <c r="C203" s="179"/>
      <c r="D203" s="179"/>
      <c r="E203" s="179"/>
      <c r="F203" s="179"/>
      <c r="G203" s="179"/>
      <c r="H203" s="179"/>
      <c r="I203" s="179"/>
      <c r="J203" s="180"/>
      <c r="K203" s="157">
        <f>SUM(K201:K202)</f>
        <v>5</v>
      </c>
      <c r="L203" s="158">
        <f>SUM(L201:L202)</f>
        <v>0</v>
      </c>
      <c r="M203" s="158">
        <f>SUM(M201:M202)</f>
        <v>1</v>
      </c>
      <c r="N203" s="158">
        <f>SUM(N201:N202)</f>
        <v>3</v>
      </c>
      <c r="O203" s="158">
        <f>SUM(O201:O202)</f>
        <v>1</v>
      </c>
      <c r="P203" s="18">
        <f>SUM(F201:F202)</f>
        <v>183</v>
      </c>
    </row>
    <row r="204" spans="1:16" ht="15" customHeight="1">
      <c r="A204" s="175" t="s">
        <v>58</v>
      </c>
      <c r="B204" s="176"/>
      <c r="C204" s="176"/>
      <c r="D204" s="176"/>
      <c r="E204" s="176"/>
      <c r="F204" s="176"/>
      <c r="G204" s="176"/>
      <c r="H204" s="176"/>
      <c r="I204" s="176"/>
      <c r="J204" s="176"/>
      <c r="K204" s="176"/>
      <c r="L204" s="176"/>
      <c r="M204" s="176"/>
      <c r="N204" s="176"/>
      <c r="O204" s="177"/>
      <c r="P204" s="18"/>
    </row>
    <row r="205" spans="1:16" ht="15">
      <c r="A205" s="12" t="s">
        <v>202</v>
      </c>
      <c r="B205" s="8" t="s">
        <v>2</v>
      </c>
      <c r="C205" s="81">
        <v>236.4</v>
      </c>
      <c r="D205" s="3">
        <v>32</v>
      </c>
      <c r="E205" s="143">
        <v>36</v>
      </c>
      <c r="F205" s="76">
        <v>39</v>
      </c>
      <c r="G205" s="31">
        <v>0.1</v>
      </c>
      <c r="H205" s="113">
        <v>0.15</v>
      </c>
      <c r="I205" s="137">
        <f>F205/C205</f>
        <v>0.1649746192893401</v>
      </c>
      <c r="J205" s="21">
        <v>3</v>
      </c>
      <c r="K205" s="164">
        <v>1</v>
      </c>
      <c r="L205" s="164">
        <v>0</v>
      </c>
      <c r="M205" s="164">
        <v>0</v>
      </c>
      <c r="N205" s="164">
        <v>1</v>
      </c>
      <c r="O205" s="164">
        <v>0</v>
      </c>
      <c r="P205" s="18"/>
    </row>
    <row r="206" spans="1:16" ht="38.25">
      <c r="A206" s="12" t="s">
        <v>203</v>
      </c>
      <c r="B206" s="8" t="s">
        <v>204</v>
      </c>
      <c r="C206" s="81">
        <v>27.2</v>
      </c>
      <c r="D206" s="3">
        <v>0</v>
      </c>
      <c r="E206" s="143">
        <v>31</v>
      </c>
      <c r="F206" s="76">
        <v>54</v>
      </c>
      <c r="G206" s="31">
        <v>0</v>
      </c>
      <c r="H206" s="113">
        <v>0.16</v>
      </c>
      <c r="I206" s="137">
        <f>F206/C206</f>
        <v>1.9852941176470589</v>
      </c>
      <c r="J206" s="21">
        <v>3</v>
      </c>
      <c r="K206" s="164">
        <v>1</v>
      </c>
      <c r="L206" s="164">
        <v>0</v>
      </c>
      <c r="M206" s="164">
        <v>0</v>
      </c>
      <c r="N206" s="164">
        <v>1</v>
      </c>
      <c r="O206" s="164">
        <v>0</v>
      </c>
      <c r="P206" s="18"/>
    </row>
    <row r="207" spans="1:16" ht="25.5">
      <c r="A207" s="12" t="s">
        <v>205</v>
      </c>
      <c r="B207" s="8" t="s">
        <v>206</v>
      </c>
      <c r="C207" s="81">
        <v>27.05</v>
      </c>
      <c r="D207" s="3">
        <v>41</v>
      </c>
      <c r="E207" s="143">
        <v>72</v>
      </c>
      <c r="F207" s="76">
        <v>104</v>
      </c>
      <c r="G207" s="31">
        <v>0.3</v>
      </c>
      <c r="H207" s="113">
        <v>0.6</v>
      </c>
      <c r="I207" s="137">
        <f>F207/C207</f>
        <v>3.844731977818854</v>
      </c>
      <c r="J207" s="21">
        <v>3</v>
      </c>
      <c r="K207" s="164">
        <v>2</v>
      </c>
      <c r="L207" s="164">
        <v>0</v>
      </c>
      <c r="M207" s="164">
        <v>0</v>
      </c>
      <c r="N207" s="164">
        <v>2</v>
      </c>
      <c r="O207" s="164">
        <v>0</v>
      </c>
      <c r="P207" s="18"/>
    </row>
    <row r="208" spans="1:16" ht="15">
      <c r="A208" s="12" t="s">
        <v>207</v>
      </c>
      <c r="B208" s="8" t="s">
        <v>282</v>
      </c>
      <c r="C208" s="81">
        <v>8.4</v>
      </c>
      <c r="D208" s="3">
        <v>0</v>
      </c>
      <c r="E208" s="143">
        <v>0</v>
      </c>
      <c r="F208" s="76">
        <v>0</v>
      </c>
      <c r="G208" s="65">
        <v>0</v>
      </c>
      <c r="H208" s="113">
        <v>0</v>
      </c>
      <c r="I208" s="137">
        <f>F208/C208</f>
        <v>0</v>
      </c>
      <c r="J208" s="65">
        <v>0</v>
      </c>
      <c r="K208" s="164">
        <f>F208*J208%</f>
        <v>0</v>
      </c>
      <c r="L208" s="164">
        <v>0</v>
      </c>
      <c r="M208" s="164">
        <v>0</v>
      </c>
      <c r="N208" s="164">
        <v>0</v>
      </c>
      <c r="O208" s="164">
        <f>K208*20%</f>
        <v>0</v>
      </c>
      <c r="P208" s="18"/>
    </row>
    <row r="209" spans="1:16" ht="15">
      <c r="A209" s="12" t="s">
        <v>208</v>
      </c>
      <c r="B209" s="8" t="s">
        <v>59</v>
      </c>
      <c r="C209" s="81">
        <v>4.3</v>
      </c>
      <c r="D209" s="3">
        <v>0</v>
      </c>
      <c r="E209" s="143">
        <v>0</v>
      </c>
      <c r="F209" s="76">
        <v>0</v>
      </c>
      <c r="G209" s="65">
        <v>0</v>
      </c>
      <c r="H209" s="113">
        <v>0</v>
      </c>
      <c r="I209" s="137">
        <f>F209/C209</f>
        <v>0</v>
      </c>
      <c r="J209" s="65">
        <v>0</v>
      </c>
      <c r="K209" s="164">
        <f>F209*J209%</f>
        <v>0</v>
      </c>
      <c r="L209" s="164">
        <v>0</v>
      </c>
      <c r="M209" s="164">
        <v>0</v>
      </c>
      <c r="N209" s="164">
        <v>0</v>
      </c>
      <c r="O209" s="164">
        <f>K209*20%</f>
        <v>0</v>
      </c>
      <c r="P209" s="18"/>
    </row>
    <row r="210" spans="1:16" ht="18.75" customHeight="1">
      <c r="A210" s="178" t="s">
        <v>64</v>
      </c>
      <c r="B210" s="179"/>
      <c r="C210" s="179"/>
      <c r="D210" s="179"/>
      <c r="E210" s="179"/>
      <c r="F210" s="179"/>
      <c r="G210" s="179"/>
      <c r="H210" s="179"/>
      <c r="I210" s="179"/>
      <c r="J210" s="180"/>
      <c r="K210" s="157">
        <f>SUM(K205:K209)</f>
        <v>4</v>
      </c>
      <c r="L210" s="158">
        <f>SUM(L205:L209)</f>
        <v>0</v>
      </c>
      <c r="M210" s="158">
        <f>SUM(M205:M209)</f>
        <v>0</v>
      </c>
      <c r="N210" s="158">
        <f>SUM(N205:N209)</f>
        <v>4</v>
      </c>
      <c r="O210" s="158">
        <v>0</v>
      </c>
      <c r="P210" s="110">
        <v>197</v>
      </c>
    </row>
    <row r="211" spans="1:16" ht="15" customHeight="1">
      <c r="A211" s="175" t="s">
        <v>60</v>
      </c>
      <c r="B211" s="176"/>
      <c r="C211" s="176"/>
      <c r="D211" s="176"/>
      <c r="E211" s="176"/>
      <c r="F211" s="176"/>
      <c r="G211" s="176"/>
      <c r="H211" s="176"/>
      <c r="I211" s="176"/>
      <c r="J211" s="176"/>
      <c r="K211" s="176"/>
      <c r="L211" s="176"/>
      <c r="M211" s="176"/>
      <c r="N211" s="176"/>
      <c r="O211" s="177"/>
      <c r="P211" s="18"/>
    </row>
    <row r="212" spans="1:16" ht="15" customHeight="1">
      <c r="A212" s="59" t="s">
        <v>209</v>
      </c>
      <c r="B212" s="60" t="s">
        <v>7</v>
      </c>
      <c r="C212" s="124">
        <v>398.2</v>
      </c>
      <c r="D212" s="62">
        <v>0</v>
      </c>
      <c r="E212" s="132">
        <v>0</v>
      </c>
      <c r="F212" s="149">
        <v>0</v>
      </c>
      <c r="G212" s="61">
        <v>0</v>
      </c>
      <c r="H212" s="99">
        <v>0</v>
      </c>
      <c r="I212" s="125">
        <f>F212/C212</f>
        <v>0</v>
      </c>
      <c r="J212" s="61">
        <v>0</v>
      </c>
      <c r="K212" s="170">
        <f>F212*J212%</f>
        <v>0</v>
      </c>
      <c r="L212" s="171">
        <v>0</v>
      </c>
      <c r="M212" s="171">
        <v>0</v>
      </c>
      <c r="N212" s="171">
        <v>0</v>
      </c>
      <c r="O212" s="171">
        <f>K212*20%</f>
        <v>0</v>
      </c>
      <c r="P212" s="58"/>
    </row>
    <row r="213" spans="1:16" ht="25.5">
      <c r="A213" s="11" t="s">
        <v>210</v>
      </c>
      <c r="B213" s="8" t="s">
        <v>211</v>
      </c>
      <c r="C213" s="81">
        <v>81.6</v>
      </c>
      <c r="D213" s="3">
        <v>34</v>
      </c>
      <c r="E213" s="53">
        <v>27</v>
      </c>
      <c r="F213" s="76">
        <v>26</v>
      </c>
      <c r="G213" s="31">
        <v>0.4</v>
      </c>
      <c r="H213" s="99">
        <v>0.33</v>
      </c>
      <c r="I213" s="125">
        <f>F213/C213</f>
        <v>0.3186274509803922</v>
      </c>
      <c r="J213" s="21">
        <v>3</v>
      </c>
      <c r="K213" s="170">
        <v>0</v>
      </c>
      <c r="L213" s="164">
        <v>0</v>
      </c>
      <c r="M213" s="164">
        <v>0</v>
      </c>
      <c r="N213" s="164">
        <v>0</v>
      </c>
      <c r="O213" s="171">
        <f>K213*20%</f>
        <v>0</v>
      </c>
      <c r="P213" s="18"/>
    </row>
    <row r="214" spans="1:16" ht="15">
      <c r="A214" s="12" t="s">
        <v>212</v>
      </c>
      <c r="B214" s="8" t="s">
        <v>61</v>
      </c>
      <c r="C214" s="81">
        <v>2.01</v>
      </c>
      <c r="D214" s="3">
        <v>21</v>
      </c>
      <c r="E214" s="133">
        <v>14</v>
      </c>
      <c r="F214" s="76">
        <v>17</v>
      </c>
      <c r="G214" s="31">
        <v>3.8</v>
      </c>
      <c r="H214" s="99">
        <v>2.5</v>
      </c>
      <c r="I214" s="125">
        <f>F214/C214</f>
        <v>8.45771144278607</v>
      </c>
      <c r="J214" s="21">
        <v>12</v>
      </c>
      <c r="K214" s="170">
        <v>2</v>
      </c>
      <c r="L214" s="164">
        <v>0</v>
      </c>
      <c r="M214" s="164"/>
      <c r="N214" s="164">
        <v>2</v>
      </c>
      <c r="O214" s="171">
        <v>0</v>
      </c>
      <c r="P214" s="18"/>
    </row>
    <row r="215" spans="1:16" ht="18.75" customHeight="1">
      <c r="A215" s="178" t="s">
        <v>64</v>
      </c>
      <c r="B215" s="179"/>
      <c r="C215" s="179"/>
      <c r="D215" s="179"/>
      <c r="E215" s="179"/>
      <c r="F215" s="179"/>
      <c r="G215" s="179"/>
      <c r="H215" s="179"/>
      <c r="I215" s="179"/>
      <c r="J215" s="180"/>
      <c r="K215" s="157">
        <f>SUM(K212:K214)</f>
        <v>2</v>
      </c>
      <c r="L215" s="158">
        <f>SUM(L212:L214)</f>
        <v>0</v>
      </c>
      <c r="M215" s="158">
        <f>SUM(M212:M214)</f>
        <v>0</v>
      </c>
      <c r="N215" s="158">
        <f>SUM(N212:N214)</f>
        <v>2</v>
      </c>
      <c r="O215" s="158">
        <v>0</v>
      </c>
      <c r="P215" s="18">
        <v>43</v>
      </c>
    </row>
    <row r="216" spans="1:16" ht="15" customHeight="1">
      <c r="A216" s="175" t="s">
        <v>62</v>
      </c>
      <c r="B216" s="176"/>
      <c r="C216" s="176"/>
      <c r="D216" s="176"/>
      <c r="E216" s="176"/>
      <c r="F216" s="176"/>
      <c r="G216" s="176"/>
      <c r="H216" s="176"/>
      <c r="I216" s="176"/>
      <c r="J216" s="176"/>
      <c r="K216" s="176"/>
      <c r="L216" s="176"/>
      <c r="M216" s="176"/>
      <c r="N216" s="176"/>
      <c r="O216" s="177"/>
      <c r="P216" s="18"/>
    </row>
    <row r="217" spans="1:17" s="7" customFormat="1" ht="15">
      <c r="A217" s="12" t="s">
        <v>213</v>
      </c>
      <c r="B217" s="8" t="s">
        <v>2</v>
      </c>
      <c r="C217" s="81">
        <v>246.2</v>
      </c>
      <c r="D217" s="3">
        <v>222</v>
      </c>
      <c r="E217" s="143">
        <v>225</v>
      </c>
      <c r="F217" s="76">
        <v>463</v>
      </c>
      <c r="G217" s="31">
        <v>0.8</v>
      </c>
      <c r="H217" s="103">
        <v>0.9</v>
      </c>
      <c r="I217" s="126">
        <f>F217/C217</f>
        <v>1.8805848903330626</v>
      </c>
      <c r="J217" s="21">
        <v>5</v>
      </c>
      <c r="K217" s="164">
        <v>22</v>
      </c>
      <c r="L217" s="164">
        <v>2</v>
      </c>
      <c r="M217" s="164">
        <v>3</v>
      </c>
      <c r="N217" s="164">
        <v>13</v>
      </c>
      <c r="O217" s="164">
        <v>4</v>
      </c>
      <c r="P217" s="18"/>
      <c r="Q217"/>
    </row>
    <row r="218" spans="1:16" ht="38.25">
      <c r="A218" s="12" t="s">
        <v>214</v>
      </c>
      <c r="B218" s="8" t="s">
        <v>215</v>
      </c>
      <c r="C218" s="81">
        <v>131.58</v>
      </c>
      <c r="D218" s="3">
        <v>315</v>
      </c>
      <c r="E218" s="143">
        <v>434</v>
      </c>
      <c r="F218" s="76">
        <v>615</v>
      </c>
      <c r="G218" s="52">
        <v>2.04</v>
      </c>
      <c r="H218" s="113">
        <v>2.8</v>
      </c>
      <c r="I218" s="136">
        <f>F218/C218</f>
        <v>4.673962608299133</v>
      </c>
      <c r="J218" s="21">
        <v>8</v>
      </c>
      <c r="K218" s="161">
        <v>49</v>
      </c>
      <c r="L218" s="164">
        <v>4</v>
      </c>
      <c r="M218" s="164">
        <v>8</v>
      </c>
      <c r="N218" s="164">
        <v>29</v>
      </c>
      <c r="O218" s="164">
        <v>8</v>
      </c>
      <c r="P218" s="18"/>
    </row>
    <row r="219" spans="1:16" ht="18.75" customHeight="1">
      <c r="A219" s="178" t="s">
        <v>64</v>
      </c>
      <c r="B219" s="179"/>
      <c r="C219" s="179"/>
      <c r="D219" s="179"/>
      <c r="E219" s="179"/>
      <c r="F219" s="179"/>
      <c r="G219" s="179"/>
      <c r="H219" s="179"/>
      <c r="I219" s="179"/>
      <c r="J219" s="180"/>
      <c r="K219" s="157">
        <f>SUM(K217:K218)</f>
        <v>71</v>
      </c>
      <c r="L219" s="158">
        <f>SUM(L217:L218)</f>
        <v>6</v>
      </c>
      <c r="M219" s="158">
        <f>SUM(M217:M218)</f>
        <v>11</v>
      </c>
      <c r="N219" s="158">
        <f>SUM(N217:N218)</f>
        <v>42</v>
      </c>
      <c r="O219" s="158">
        <f>SUM(O217:O218)</f>
        <v>12</v>
      </c>
      <c r="P219" s="110">
        <f>SUM(F217:F218)</f>
        <v>1078</v>
      </c>
    </row>
    <row r="220" spans="1:16" ht="15" customHeight="1">
      <c r="A220" s="175" t="s">
        <v>63</v>
      </c>
      <c r="B220" s="176"/>
      <c r="C220" s="176"/>
      <c r="D220" s="176"/>
      <c r="E220" s="176"/>
      <c r="F220" s="176"/>
      <c r="G220" s="176"/>
      <c r="H220" s="176"/>
      <c r="I220" s="176"/>
      <c r="J220" s="176"/>
      <c r="K220" s="176"/>
      <c r="L220" s="176"/>
      <c r="M220" s="176"/>
      <c r="N220" s="176"/>
      <c r="O220" s="177"/>
      <c r="P220" s="18"/>
    </row>
    <row r="221" spans="1:16" ht="15">
      <c r="A221" s="12" t="s">
        <v>216</v>
      </c>
      <c r="B221" s="8" t="s">
        <v>2</v>
      </c>
      <c r="C221" s="81">
        <v>572.8</v>
      </c>
      <c r="D221" s="3">
        <v>47</v>
      </c>
      <c r="E221" s="63">
        <v>43</v>
      </c>
      <c r="F221" s="72">
        <v>61</v>
      </c>
      <c r="G221" s="21">
        <v>0.08</v>
      </c>
      <c r="H221" s="108">
        <v>0.07</v>
      </c>
      <c r="I221" s="128">
        <f>F221/C221</f>
        <v>0.10649441340782123</v>
      </c>
      <c r="J221" s="21">
        <v>3</v>
      </c>
      <c r="K221" s="164">
        <v>1</v>
      </c>
      <c r="L221" s="164">
        <v>0</v>
      </c>
      <c r="M221" s="164">
        <v>0</v>
      </c>
      <c r="N221" s="164">
        <v>1</v>
      </c>
      <c r="O221" s="164">
        <v>0</v>
      </c>
      <c r="P221" s="18">
        <v>61</v>
      </c>
    </row>
    <row r="222" spans="1:16" ht="18.75" customHeight="1">
      <c r="A222" s="178" t="s">
        <v>64</v>
      </c>
      <c r="B222" s="179"/>
      <c r="C222" s="179"/>
      <c r="D222" s="179"/>
      <c r="E222" s="179"/>
      <c r="F222" s="179"/>
      <c r="G222" s="179"/>
      <c r="H222" s="179"/>
      <c r="I222" s="179"/>
      <c r="J222" s="180"/>
      <c r="K222" s="157">
        <f>SUM(K221)</f>
        <v>1</v>
      </c>
      <c r="L222" s="157">
        <f>SUM(L221)</f>
        <v>0</v>
      </c>
      <c r="M222" s="157">
        <f>SUM(M221)</f>
        <v>0</v>
      </c>
      <c r="N222" s="157">
        <f>SUM(N221)</f>
        <v>1</v>
      </c>
      <c r="O222" s="157">
        <f>SUM(O221)</f>
        <v>0</v>
      </c>
      <c r="P222" s="18"/>
    </row>
    <row r="223" spans="1:17" ht="18.75" customHeight="1">
      <c r="A223" s="182" t="s">
        <v>64</v>
      </c>
      <c r="B223" s="183"/>
      <c r="C223" s="183"/>
      <c r="D223" s="183"/>
      <c r="E223" s="183"/>
      <c r="F223" s="183"/>
      <c r="G223" s="183"/>
      <c r="H223" s="183"/>
      <c r="I223" s="183"/>
      <c r="J223" s="184"/>
      <c r="K223" s="160">
        <f>K222+K219+K215+K210+K203+K199+K183+K177+K162+K153+K150+K145+K136+K132+K119+K116+K112+K107+K100+K94+K84+K75+K70+K58+K54+K50+K47+K42+K36+K31+K26</f>
        <v>1731</v>
      </c>
      <c r="L223" s="160">
        <f>L222+L219+L215+L210+L203+L199+L183+L177+L162+L153+L150+L145+L136+L132+L119+L116+L112+L107+L100+L94+L84+L75+L70+L58+L54+L50+L47+L42+L36+L31+L26</f>
        <v>165</v>
      </c>
      <c r="M223" s="160">
        <f>M222+M219+M215+M210+M203+M199+M183+M177+M162+M153+M150+M145+M136+M132+M119+M116+M112+M107+M100+M94+M84+M75+M70+M58+M54+M50+M47+M42+M36+M31+M26</f>
        <v>221</v>
      </c>
      <c r="N223" s="160">
        <f>N222+N219+N215+N210+N203+N199+N183+N177+N162+N153+N150+N145+N136+N132+N119+N116+N112+N107+N100+N94+N84+N75+N70+N58+N54+N50+N47+N42+N36+N31+N26</f>
        <v>1065</v>
      </c>
      <c r="O223" s="160">
        <f>O222+O219+O215+O210+O203+O199+O183+O177+O162+O153+O150+O145+O136+O132+O119+O116+O112+O107+O100+O94+O84+O75+O70+O58+O54+O50+O47+O42+O36+O31+O26</f>
        <v>280</v>
      </c>
      <c r="P223" s="42"/>
      <c r="Q223" s="43"/>
    </row>
    <row r="224" spans="1:15" ht="15" customHeight="1">
      <c r="A224" s="181"/>
      <c r="B224" s="181"/>
      <c r="C224" s="181"/>
      <c r="D224" s="181"/>
      <c r="E224" s="181"/>
      <c r="F224" s="181"/>
      <c r="G224" s="181"/>
      <c r="H224" s="181"/>
      <c r="I224" s="181"/>
      <c r="J224" s="181"/>
      <c r="K224" s="181"/>
      <c r="L224" s="181"/>
      <c r="M224" s="181"/>
      <c r="N224" s="181"/>
      <c r="O224" s="181"/>
    </row>
    <row r="225" spans="1:15" ht="18.75" customHeight="1">
      <c r="A225" s="10"/>
      <c r="B225" s="10"/>
      <c r="C225" s="50"/>
      <c r="D225" s="10"/>
      <c r="E225" s="10"/>
      <c r="F225" s="111">
        <v>34926</v>
      </c>
      <c r="G225" s="10"/>
      <c r="H225" s="10"/>
      <c r="I225" s="50"/>
      <c r="J225" s="50"/>
      <c r="K225" s="92"/>
      <c r="L225" s="50"/>
      <c r="M225" s="50"/>
      <c r="N225" s="50"/>
      <c r="O225" s="50"/>
    </row>
    <row r="226" spans="1:15" ht="15" customHeight="1">
      <c r="A226" s="10"/>
      <c r="B226" s="10"/>
      <c r="C226" s="50"/>
      <c r="D226" s="10"/>
      <c r="E226" s="10"/>
      <c r="F226" s="10"/>
      <c r="G226" s="10"/>
      <c r="H226" s="10"/>
      <c r="I226" s="50"/>
      <c r="J226" s="50"/>
      <c r="K226" s="92"/>
      <c r="L226" s="50"/>
      <c r="M226" s="50"/>
      <c r="N226" s="50"/>
      <c r="O226" s="50"/>
    </row>
    <row r="227" spans="11:15" ht="15" customHeight="1">
      <c r="K227" s="92"/>
      <c r="L227" s="50"/>
      <c r="M227" s="50"/>
      <c r="N227" s="50"/>
      <c r="O227" s="50"/>
    </row>
  </sheetData>
  <sheetProtection/>
  <mergeCells count="96">
    <mergeCell ref="A84:J84"/>
    <mergeCell ref="A26:J26"/>
    <mergeCell ref="A10:A14"/>
    <mergeCell ref="B24:J24"/>
    <mergeCell ref="I13:I14"/>
    <mergeCell ref="A47:J47"/>
    <mergeCell ref="A48:O48"/>
    <mergeCell ref="L13:L14"/>
    <mergeCell ref="A54:J54"/>
    <mergeCell ref="J11:J14"/>
    <mergeCell ref="A95:O95"/>
    <mergeCell ref="B87:J87"/>
    <mergeCell ref="A71:O71"/>
    <mergeCell ref="A75:J75"/>
    <mergeCell ref="A59:O59"/>
    <mergeCell ref="A85:O85"/>
    <mergeCell ref="B61:J61"/>
    <mergeCell ref="B78:J78"/>
    <mergeCell ref="A70:J70"/>
    <mergeCell ref="A94:J94"/>
    <mergeCell ref="A1:O1"/>
    <mergeCell ref="A3:O4"/>
    <mergeCell ref="A6:O6"/>
    <mergeCell ref="A7:O7"/>
    <mergeCell ref="K11:K14"/>
    <mergeCell ref="L11:O11"/>
    <mergeCell ref="G10:I12"/>
    <mergeCell ref="M13:M14"/>
    <mergeCell ref="D13:D14"/>
    <mergeCell ref="H13:H14"/>
    <mergeCell ref="A36:J36"/>
    <mergeCell ref="A16:O16"/>
    <mergeCell ref="A76:O76"/>
    <mergeCell ref="B18:J18"/>
    <mergeCell ref="A50:J50"/>
    <mergeCell ref="A51:O51"/>
    <mergeCell ref="C10:C14"/>
    <mergeCell ref="A42:J42"/>
    <mergeCell ref="E13:E14"/>
    <mergeCell ref="A37:O37"/>
    <mergeCell ref="N13:N14"/>
    <mergeCell ref="L12:N12"/>
    <mergeCell ref="G13:G14"/>
    <mergeCell ref="O12:O14"/>
    <mergeCell ref="F13:F14"/>
    <mergeCell ref="A27:O27"/>
    <mergeCell ref="A112:J112"/>
    <mergeCell ref="A107:J107"/>
    <mergeCell ref="A116:J116"/>
    <mergeCell ref="A113:O113"/>
    <mergeCell ref="A132:J132"/>
    <mergeCell ref="A120:O120"/>
    <mergeCell ref="A108:O108"/>
    <mergeCell ref="A100:J100"/>
    <mergeCell ref="A32:O32"/>
    <mergeCell ref="A8:O8"/>
    <mergeCell ref="A58:J58"/>
    <mergeCell ref="D10:F12"/>
    <mergeCell ref="A31:J31"/>
    <mergeCell ref="J10:O10"/>
    <mergeCell ref="A43:O43"/>
    <mergeCell ref="A55:O55"/>
    <mergeCell ref="B10:B14"/>
    <mergeCell ref="A150:J150"/>
    <mergeCell ref="A137:O137"/>
    <mergeCell ref="A117:O117"/>
    <mergeCell ref="A133:O133"/>
    <mergeCell ref="A136:J136"/>
    <mergeCell ref="A163:O163"/>
    <mergeCell ref="A145:J145"/>
    <mergeCell ref="A222:J222"/>
    <mergeCell ref="A219:J219"/>
    <mergeCell ref="A220:O220"/>
    <mergeCell ref="A184:O184"/>
    <mergeCell ref="B186:J186"/>
    <mergeCell ref="B165:J165"/>
    <mergeCell ref="A224:O224"/>
    <mergeCell ref="A215:J215"/>
    <mergeCell ref="A216:O216"/>
    <mergeCell ref="A199:J199"/>
    <mergeCell ref="A203:J203"/>
    <mergeCell ref="A211:O211"/>
    <mergeCell ref="A204:O204"/>
    <mergeCell ref="A200:O200"/>
    <mergeCell ref="A223:J223"/>
    <mergeCell ref="A210:J210"/>
    <mergeCell ref="A101:O101"/>
    <mergeCell ref="A177:J177"/>
    <mergeCell ref="A162:J162"/>
    <mergeCell ref="A153:J153"/>
    <mergeCell ref="A183:J183"/>
    <mergeCell ref="A178:O178"/>
    <mergeCell ref="A151:O151"/>
    <mergeCell ref="A154:O154"/>
    <mergeCell ref="A146:O146"/>
    <mergeCell ref="A119:J119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1"/>
  <sheetViews>
    <sheetView zoomScalePageLayoutView="0" workbookViewId="0" topLeftCell="A2">
      <selection activeCell="A7" sqref="A7:O7"/>
    </sheetView>
  </sheetViews>
  <sheetFormatPr defaultColWidth="9.140625" defaultRowHeight="15"/>
  <cols>
    <col min="1" max="1" width="7.7109375" style="0" customWidth="1"/>
    <col min="2" max="2" width="26.28125" style="0" customWidth="1"/>
    <col min="3" max="3" width="9.140625" style="47" customWidth="1"/>
    <col min="9" max="9" width="9.7109375" style="51" customWidth="1"/>
    <col min="10" max="10" width="9.140625" style="51" customWidth="1"/>
    <col min="11" max="11" width="9.140625" style="70" customWidth="1"/>
    <col min="12" max="12" width="10.7109375" style="51" customWidth="1"/>
    <col min="13" max="13" width="9.140625" style="51" customWidth="1"/>
    <col min="14" max="14" width="11.7109375" style="51" customWidth="1"/>
    <col min="15" max="15" width="17.140625" style="51" customWidth="1"/>
  </cols>
  <sheetData>
    <row r="1" spans="1:15" ht="15">
      <c r="A1" s="188" t="s">
        <v>220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1:15" ht="15.75">
      <c r="A2" s="4"/>
      <c r="B2" s="5"/>
      <c r="C2" s="46"/>
      <c r="D2" s="5"/>
      <c r="E2" s="5"/>
      <c r="F2" s="5"/>
      <c r="G2" s="5"/>
      <c r="H2" s="5"/>
      <c r="I2" s="46"/>
      <c r="J2" s="46"/>
      <c r="K2" s="69"/>
      <c r="L2" s="46"/>
      <c r="M2" s="46"/>
      <c r="N2" s="46"/>
      <c r="O2" s="46"/>
    </row>
    <row r="3" spans="1:15" ht="18.75" customHeight="1">
      <c r="A3" s="201" t="s">
        <v>74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5" ht="15" customHeight="1" hidden="1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15" ht="15.75">
      <c r="A5" s="4"/>
      <c r="B5" s="5"/>
      <c r="C5" s="46"/>
      <c r="D5" s="5"/>
      <c r="E5" s="5"/>
      <c r="F5" s="5"/>
      <c r="G5" s="5"/>
      <c r="H5" s="5"/>
      <c r="I5" s="46"/>
      <c r="J5" s="46"/>
      <c r="K5" s="69"/>
      <c r="L5" s="46"/>
      <c r="M5" s="46"/>
      <c r="N5" s="46"/>
      <c r="O5" s="46"/>
    </row>
    <row r="6" spans="1:15" ht="15">
      <c r="A6" s="202" t="s">
        <v>285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</row>
    <row r="7" spans="1:15" ht="15">
      <c r="A7" s="188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</row>
    <row r="8" spans="1:15" ht="15">
      <c r="A8" s="188" t="s">
        <v>319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</row>
    <row r="9" ht="18.75">
      <c r="A9" s="1"/>
    </row>
    <row r="10" spans="1:16" ht="43.5" customHeight="1">
      <c r="A10" s="189" t="s">
        <v>219</v>
      </c>
      <c r="B10" s="189" t="s">
        <v>65</v>
      </c>
      <c r="C10" s="191" t="s">
        <v>66</v>
      </c>
      <c r="D10" s="189" t="s">
        <v>67</v>
      </c>
      <c r="E10" s="189"/>
      <c r="F10" s="189"/>
      <c r="G10" s="189" t="s">
        <v>70</v>
      </c>
      <c r="H10" s="189"/>
      <c r="I10" s="206"/>
      <c r="J10" s="191" t="s">
        <v>71</v>
      </c>
      <c r="K10" s="191"/>
      <c r="L10" s="191"/>
      <c r="M10" s="191"/>
      <c r="N10" s="191"/>
      <c r="O10" s="191"/>
      <c r="P10" s="15"/>
    </row>
    <row r="11" spans="1:16" ht="18.75" customHeight="1">
      <c r="A11" s="189"/>
      <c r="B11" s="189"/>
      <c r="C11" s="191"/>
      <c r="D11" s="189"/>
      <c r="E11" s="189"/>
      <c r="F11" s="189"/>
      <c r="G11" s="189"/>
      <c r="H11" s="189"/>
      <c r="I11" s="189"/>
      <c r="J11" s="196" t="s">
        <v>321</v>
      </c>
      <c r="K11" s="211" t="s">
        <v>73</v>
      </c>
      <c r="L11" s="198" t="s">
        <v>68</v>
      </c>
      <c r="M11" s="198"/>
      <c r="N11" s="198"/>
      <c r="O11" s="198"/>
      <c r="P11" s="15"/>
    </row>
    <row r="12" spans="1:16" ht="19.5" customHeight="1">
      <c r="A12" s="189"/>
      <c r="B12" s="189"/>
      <c r="C12" s="191"/>
      <c r="D12" s="189"/>
      <c r="E12" s="189"/>
      <c r="F12" s="189"/>
      <c r="G12" s="189"/>
      <c r="H12" s="189"/>
      <c r="I12" s="189"/>
      <c r="J12" s="197"/>
      <c r="K12" s="212"/>
      <c r="L12" s="191" t="s">
        <v>72</v>
      </c>
      <c r="M12" s="191"/>
      <c r="N12" s="191"/>
      <c r="O12" s="196" t="s">
        <v>75</v>
      </c>
      <c r="P12" s="15"/>
    </row>
    <row r="13" spans="1:16" ht="33" customHeight="1">
      <c r="A13" s="189"/>
      <c r="B13" s="189"/>
      <c r="C13" s="191"/>
      <c r="D13" s="194" t="s">
        <v>252</v>
      </c>
      <c r="E13" s="193" t="s">
        <v>286</v>
      </c>
      <c r="F13" s="193" t="s">
        <v>320</v>
      </c>
      <c r="G13" s="194" t="s">
        <v>252</v>
      </c>
      <c r="H13" s="193" t="s">
        <v>286</v>
      </c>
      <c r="I13" s="193" t="s">
        <v>320</v>
      </c>
      <c r="J13" s="197"/>
      <c r="K13" s="212"/>
      <c r="L13" s="191" t="s">
        <v>0</v>
      </c>
      <c r="M13" s="191" t="s">
        <v>76</v>
      </c>
      <c r="N13" s="191" t="s">
        <v>77</v>
      </c>
      <c r="O13" s="197"/>
      <c r="P13" s="15"/>
    </row>
    <row r="14" spans="1:16" ht="42.75" customHeight="1">
      <c r="A14" s="189"/>
      <c r="B14" s="189"/>
      <c r="C14" s="191"/>
      <c r="D14" s="195"/>
      <c r="E14" s="193"/>
      <c r="F14" s="193"/>
      <c r="G14" s="195"/>
      <c r="H14" s="193"/>
      <c r="I14" s="193"/>
      <c r="J14" s="198"/>
      <c r="K14" s="213"/>
      <c r="L14" s="191"/>
      <c r="M14" s="191"/>
      <c r="N14" s="191"/>
      <c r="O14" s="198"/>
      <c r="P14" s="15"/>
    </row>
    <row r="15" spans="1:16" s="6" customFormat="1" ht="11.25">
      <c r="A15" s="2">
        <v>1</v>
      </c>
      <c r="B15" s="2">
        <v>2</v>
      </c>
      <c r="C15" s="48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48">
        <v>9</v>
      </c>
      <c r="J15" s="48">
        <v>10</v>
      </c>
      <c r="K15" s="71">
        <v>11</v>
      </c>
      <c r="L15" s="48">
        <v>12</v>
      </c>
      <c r="M15" s="48">
        <v>13</v>
      </c>
      <c r="N15" s="48">
        <v>14</v>
      </c>
      <c r="O15" s="48">
        <v>15</v>
      </c>
      <c r="P15" s="16"/>
    </row>
    <row r="16" spans="1:16" ht="15">
      <c r="A16" s="24" t="s">
        <v>78</v>
      </c>
      <c r="B16" s="25" t="s">
        <v>2</v>
      </c>
      <c r="C16" s="34">
        <v>384.4</v>
      </c>
      <c r="D16" s="27">
        <v>871</v>
      </c>
      <c r="E16" s="27">
        <v>648</v>
      </c>
      <c r="F16" s="28">
        <v>636</v>
      </c>
      <c r="G16" s="28">
        <v>2.1</v>
      </c>
      <c r="H16" s="28">
        <v>1.6</v>
      </c>
      <c r="I16" s="28">
        <v>1.7</v>
      </c>
      <c r="J16" s="26">
        <v>5</v>
      </c>
      <c r="K16" s="72">
        <v>28</v>
      </c>
      <c r="L16" s="66">
        <v>3</v>
      </c>
      <c r="M16" s="66">
        <v>4</v>
      </c>
      <c r="N16" s="66">
        <v>15</v>
      </c>
      <c r="O16" s="66">
        <v>6</v>
      </c>
      <c r="P16" s="17"/>
    </row>
    <row r="17" spans="1:16" ht="19.5" customHeight="1">
      <c r="A17" s="24" t="s">
        <v>84</v>
      </c>
      <c r="B17" s="83" t="s">
        <v>283</v>
      </c>
      <c r="C17" s="84"/>
      <c r="D17" s="84"/>
      <c r="E17" s="84"/>
      <c r="F17" s="84"/>
      <c r="G17" s="84"/>
      <c r="H17" s="84"/>
      <c r="I17" s="84"/>
      <c r="J17" s="85"/>
      <c r="K17" s="72">
        <v>3</v>
      </c>
      <c r="L17" s="66"/>
      <c r="M17" s="66"/>
      <c r="N17" s="66">
        <v>3</v>
      </c>
      <c r="O17" s="66"/>
      <c r="P17" s="17"/>
    </row>
    <row r="18" spans="1:16" ht="25.5">
      <c r="A18" s="29" t="s">
        <v>79</v>
      </c>
      <c r="B18" s="23" t="s">
        <v>217</v>
      </c>
      <c r="C18" s="26">
        <v>56.9</v>
      </c>
      <c r="D18" s="21">
        <v>70</v>
      </c>
      <c r="E18" s="21">
        <v>99</v>
      </c>
      <c r="F18" s="21">
        <v>113</v>
      </c>
      <c r="G18" s="30">
        <v>1.2</v>
      </c>
      <c r="H18" s="64">
        <v>1.7</v>
      </c>
      <c r="I18" s="64">
        <v>1.9</v>
      </c>
      <c r="J18" s="26">
        <v>5</v>
      </c>
      <c r="K18" s="72">
        <v>5</v>
      </c>
      <c r="L18" s="21">
        <v>0</v>
      </c>
      <c r="M18" s="21">
        <v>1</v>
      </c>
      <c r="N18" s="21">
        <v>3</v>
      </c>
      <c r="O18" s="21">
        <v>1</v>
      </c>
      <c r="P18" s="17"/>
    </row>
    <row r="19" spans="1:16" ht="15">
      <c r="A19" s="29" t="s">
        <v>80</v>
      </c>
      <c r="B19" s="23" t="s">
        <v>280</v>
      </c>
      <c r="C19" s="26">
        <v>36.8</v>
      </c>
      <c r="D19" s="21">
        <v>78</v>
      </c>
      <c r="E19" s="21">
        <v>116</v>
      </c>
      <c r="F19" s="21">
        <v>159</v>
      </c>
      <c r="G19" s="30">
        <v>2.1</v>
      </c>
      <c r="H19" s="64">
        <v>3.1</v>
      </c>
      <c r="I19" s="64">
        <v>4.3</v>
      </c>
      <c r="J19" s="26">
        <v>8</v>
      </c>
      <c r="K19" s="72">
        <v>12</v>
      </c>
      <c r="L19" s="21">
        <v>0</v>
      </c>
      <c r="M19" s="21">
        <v>0</v>
      </c>
      <c r="N19" s="21">
        <v>10</v>
      </c>
      <c r="O19" s="21">
        <v>2</v>
      </c>
      <c r="P19" s="17"/>
    </row>
    <row r="20" spans="1:16" ht="15">
      <c r="A20" s="29" t="s">
        <v>81</v>
      </c>
      <c r="B20" s="23" t="s">
        <v>3</v>
      </c>
      <c r="C20" s="26">
        <v>20.6</v>
      </c>
      <c r="D20" s="21">
        <v>98</v>
      </c>
      <c r="E20" s="21">
        <v>86</v>
      </c>
      <c r="F20" s="21">
        <v>93</v>
      </c>
      <c r="G20" s="30">
        <v>4.3</v>
      </c>
      <c r="H20" s="64">
        <v>4.2</v>
      </c>
      <c r="I20" s="64">
        <v>4.3</v>
      </c>
      <c r="J20" s="26">
        <v>8</v>
      </c>
      <c r="K20" s="72">
        <v>7</v>
      </c>
      <c r="L20" s="26">
        <v>0</v>
      </c>
      <c r="M20" s="26">
        <v>0</v>
      </c>
      <c r="N20" s="26">
        <v>6</v>
      </c>
      <c r="O20" s="26">
        <v>1</v>
      </c>
      <c r="P20" s="17"/>
    </row>
    <row r="21" spans="1:17" s="7" customFormat="1" ht="15">
      <c r="A21" s="29" t="s">
        <v>82</v>
      </c>
      <c r="B21" s="23" t="s">
        <v>4</v>
      </c>
      <c r="C21" s="21">
        <v>20.9</v>
      </c>
      <c r="D21" s="21">
        <v>105</v>
      </c>
      <c r="E21" s="21">
        <v>114</v>
      </c>
      <c r="F21" s="21">
        <v>123</v>
      </c>
      <c r="G21" s="30">
        <v>5</v>
      </c>
      <c r="H21" s="64">
        <v>5.4</v>
      </c>
      <c r="I21" s="64">
        <v>5.8</v>
      </c>
      <c r="J21" s="32">
        <v>8</v>
      </c>
      <c r="K21" s="72">
        <v>9</v>
      </c>
      <c r="L21" s="21">
        <v>0</v>
      </c>
      <c r="M21" s="21">
        <v>0</v>
      </c>
      <c r="N21" s="21">
        <v>8</v>
      </c>
      <c r="O21" s="21">
        <v>1</v>
      </c>
      <c r="P21" s="17"/>
      <c r="Q21"/>
    </row>
    <row r="22" spans="1:17" s="7" customFormat="1" ht="25.5">
      <c r="A22" s="29" t="s">
        <v>83</v>
      </c>
      <c r="B22" s="45" t="s">
        <v>284</v>
      </c>
      <c r="C22" s="26">
        <v>50</v>
      </c>
      <c r="D22" s="21">
        <v>275</v>
      </c>
      <c r="E22" s="21">
        <v>254</v>
      </c>
      <c r="F22" s="21">
        <v>299</v>
      </c>
      <c r="G22" s="30">
        <v>5.8</v>
      </c>
      <c r="H22" s="64">
        <v>5.1</v>
      </c>
      <c r="I22" s="64">
        <v>5.9</v>
      </c>
      <c r="J22" s="26">
        <v>8</v>
      </c>
      <c r="K22" s="72">
        <v>19</v>
      </c>
      <c r="L22" s="26">
        <v>3</v>
      </c>
      <c r="M22" s="26">
        <v>2</v>
      </c>
      <c r="N22" s="26">
        <v>7</v>
      </c>
      <c r="O22" s="26">
        <v>7</v>
      </c>
      <c r="P22" s="17"/>
      <c r="Q22"/>
    </row>
    <row r="23" spans="1:16" ht="15" customHeight="1">
      <c r="A23" s="29" t="s">
        <v>276</v>
      </c>
      <c r="B23" s="83" t="s">
        <v>283</v>
      </c>
      <c r="C23" s="84"/>
      <c r="D23" s="84"/>
      <c r="E23" s="84"/>
      <c r="F23" s="84"/>
      <c r="G23" s="84"/>
      <c r="H23" s="84"/>
      <c r="I23" s="84"/>
      <c r="J23" s="85"/>
      <c r="K23" s="72">
        <v>4</v>
      </c>
      <c r="L23" s="26">
        <v>0</v>
      </c>
      <c r="M23" s="26">
        <v>0</v>
      </c>
      <c r="N23" s="26">
        <v>4</v>
      </c>
      <c r="O23" s="26">
        <v>0</v>
      </c>
      <c r="P23" s="17"/>
    </row>
    <row r="24" spans="1:16" ht="15" customHeight="1">
      <c r="A24" s="29" t="s">
        <v>287</v>
      </c>
      <c r="B24" s="57" t="s">
        <v>288</v>
      </c>
      <c r="C24" s="34">
        <v>24.2</v>
      </c>
      <c r="D24" s="34">
        <v>0</v>
      </c>
      <c r="E24" s="34">
        <v>121</v>
      </c>
      <c r="F24" s="34">
        <v>129</v>
      </c>
      <c r="G24" s="34">
        <v>0</v>
      </c>
      <c r="H24" s="34">
        <v>5</v>
      </c>
      <c r="I24" s="34">
        <v>5.3</v>
      </c>
      <c r="J24" s="34">
        <v>8</v>
      </c>
      <c r="K24" s="72">
        <v>10</v>
      </c>
      <c r="L24" s="26"/>
      <c r="M24" s="26">
        <f>SUM(M16:M23)</f>
        <v>7</v>
      </c>
      <c r="N24" s="26">
        <v>8</v>
      </c>
      <c r="O24" s="26">
        <v>2</v>
      </c>
      <c r="P24" s="17"/>
    </row>
    <row r="25" spans="1:17" s="7" customFormat="1" ht="15">
      <c r="A25" s="12" t="s">
        <v>85</v>
      </c>
      <c r="B25" s="8" t="s">
        <v>2</v>
      </c>
      <c r="C25" s="21">
        <v>461.5</v>
      </c>
      <c r="D25" s="3">
        <v>32</v>
      </c>
      <c r="E25" s="3">
        <v>44</v>
      </c>
      <c r="F25" s="3">
        <v>48</v>
      </c>
      <c r="G25" s="14" t="s">
        <v>272</v>
      </c>
      <c r="H25" s="52">
        <v>0.1</v>
      </c>
      <c r="I25" s="52">
        <v>0.1</v>
      </c>
      <c r="J25" s="21">
        <v>3</v>
      </c>
      <c r="K25" s="72">
        <v>1</v>
      </c>
      <c r="L25" s="21">
        <v>0</v>
      </c>
      <c r="M25" s="21">
        <v>0</v>
      </c>
      <c r="N25" s="21">
        <v>1</v>
      </c>
      <c r="O25" s="21">
        <v>0</v>
      </c>
      <c r="P25" s="18"/>
      <c r="Q25"/>
    </row>
    <row r="26" spans="1:16" ht="25.5">
      <c r="A26" s="12" t="s">
        <v>86</v>
      </c>
      <c r="B26" s="8" t="s">
        <v>87</v>
      </c>
      <c r="C26" s="21">
        <v>49.3</v>
      </c>
      <c r="D26" s="3">
        <v>46</v>
      </c>
      <c r="E26" s="3">
        <v>34</v>
      </c>
      <c r="F26" s="3">
        <v>33</v>
      </c>
      <c r="G26" s="14">
        <v>0.9</v>
      </c>
      <c r="H26" s="52">
        <v>0.6</v>
      </c>
      <c r="I26" s="52">
        <v>0.6</v>
      </c>
      <c r="J26" s="21">
        <v>3</v>
      </c>
      <c r="K26" s="72">
        <v>1</v>
      </c>
      <c r="L26" s="21">
        <v>0</v>
      </c>
      <c r="M26" s="21">
        <v>0</v>
      </c>
      <c r="N26" s="21">
        <v>1</v>
      </c>
      <c r="O26" s="21">
        <v>0</v>
      </c>
      <c r="P26" s="18"/>
    </row>
    <row r="27" spans="1:16" ht="15">
      <c r="A27" s="12" t="s">
        <v>289</v>
      </c>
      <c r="B27" s="8" t="s">
        <v>290</v>
      </c>
      <c r="C27" s="21">
        <v>79.2</v>
      </c>
      <c r="D27" s="3">
        <v>0</v>
      </c>
      <c r="E27" s="3">
        <v>61</v>
      </c>
      <c r="F27" s="3">
        <v>114</v>
      </c>
      <c r="G27" s="14">
        <v>0</v>
      </c>
      <c r="H27" s="52">
        <v>0.7</v>
      </c>
      <c r="I27" s="52">
        <v>1.4</v>
      </c>
      <c r="J27" s="21">
        <v>5</v>
      </c>
      <c r="K27" s="72">
        <v>5</v>
      </c>
      <c r="L27" s="21">
        <v>0</v>
      </c>
      <c r="M27" s="21">
        <v>1</v>
      </c>
      <c r="N27" s="21">
        <v>3</v>
      </c>
      <c r="O27" s="21">
        <v>1</v>
      </c>
      <c r="P27" s="18"/>
    </row>
    <row r="28" spans="1:16" ht="15">
      <c r="A28" s="12" t="s">
        <v>88</v>
      </c>
      <c r="B28" s="8" t="s">
        <v>7</v>
      </c>
      <c r="C28" s="21">
        <v>235.3</v>
      </c>
      <c r="D28" s="3">
        <v>137</v>
      </c>
      <c r="E28" s="3">
        <v>196</v>
      </c>
      <c r="F28" s="3">
        <v>238</v>
      </c>
      <c r="G28" s="31" t="s">
        <v>277</v>
      </c>
      <c r="H28" s="31">
        <v>0.8</v>
      </c>
      <c r="I28" s="31">
        <v>0.9</v>
      </c>
      <c r="J28" s="21">
        <v>3</v>
      </c>
      <c r="K28" s="72">
        <v>7</v>
      </c>
      <c r="L28" s="21">
        <v>0</v>
      </c>
      <c r="M28" s="21">
        <v>1</v>
      </c>
      <c r="N28" s="21">
        <v>5</v>
      </c>
      <c r="O28" s="21">
        <v>1</v>
      </c>
      <c r="P28" s="18"/>
    </row>
    <row r="29" spans="1:16" ht="25.5">
      <c r="A29" s="12" t="s">
        <v>89</v>
      </c>
      <c r="B29" s="8" t="s">
        <v>90</v>
      </c>
      <c r="C29" s="21">
        <v>164</v>
      </c>
      <c r="D29" s="3">
        <v>58</v>
      </c>
      <c r="E29" s="3">
        <v>38</v>
      </c>
      <c r="F29" s="3">
        <v>25</v>
      </c>
      <c r="G29" s="31">
        <v>0.3</v>
      </c>
      <c r="H29" s="31">
        <v>0.2</v>
      </c>
      <c r="I29" s="31">
        <v>0.1</v>
      </c>
      <c r="J29" s="21">
        <v>3</v>
      </c>
      <c r="K29" s="72">
        <v>0</v>
      </c>
      <c r="L29" s="21">
        <v>0</v>
      </c>
      <c r="M29" s="21">
        <v>0</v>
      </c>
      <c r="N29" s="21">
        <v>0</v>
      </c>
      <c r="O29" s="21">
        <v>0</v>
      </c>
      <c r="P29" s="18"/>
    </row>
    <row r="30" spans="1:16" ht="15">
      <c r="A30" s="12" t="s">
        <v>91</v>
      </c>
      <c r="B30" s="8" t="s">
        <v>223</v>
      </c>
      <c r="C30" s="21">
        <v>11.6</v>
      </c>
      <c r="D30" s="3">
        <v>8</v>
      </c>
      <c r="E30" s="3">
        <v>4</v>
      </c>
      <c r="F30" s="3">
        <v>5</v>
      </c>
      <c r="G30" s="31">
        <v>0</v>
      </c>
      <c r="H30" s="31">
        <v>0.3</v>
      </c>
      <c r="I30" s="31">
        <v>0.1</v>
      </c>
      <c r="J30" s="21">
        <v>0</v>
      </c>
      <c r="K30" s="72">
        <v>0</v>
      </c>
      <c r="L30" s="21">
        <v>0</v>
      </c>
      <c r="M30" s="21">
        <v>0</v>
      </c>
      <c r="N30" s="21">
        <v>0</v>
      </c>
      <c r="O30" s="21">
        <v>0</v>
      </c>
      <c r="P30" s="18"/>
    </row>
    <row r="31" spans="1:16" ht="15">
      <c r="A31" s="12" t="s">
        <v>92</v>
      </c>
      <c r="B31" s="8" t="s">
        <v>7</v>
      </c>
      <c r="C31" s="21">
        <v>122.9</v>
      </c>
      <c r="D31" s="3">
        <v>25</v>
      </c>
      <c r="E31" s="3">
        <v>44</v>
      </c>
      <c r="F31" s="3">
        <v>9</v>
      </c>
      <c r="G31" s="31">
        <v>0</v>
      </c>
      <c r="H31" s="31">
        <v>0.3</v>
      </c>
      <c r="I31" s="31">
        <v>0.1</v>
      </c>
      <c r="J31" s="21">
        <v>3</v>
      </c>
      <c r="K31" s="72">
        <v>0</v>
      </c>
      <c r="L31" s="21">
        <v>0</v>
      </c>
      <c r="M31" s="21">
        <v>0</v>
      </c>
      <c r="N31" s="21">
        <v>0</v>
      </c>
      <c r="O31" s="21">
        <v>0</v>
      </c>
      <c r="P31" s="18"/>
    </row>
    <row r="32" spans="1:16" ht="25.5">
      <c r="A32" s="12" t="s">
        <v>93</v>
      </c>
      <c r="B32" s="8" t="s">
        <v>94</v>
      </c>
      <c r="C32" s="21">
        <v>315</v>
      </c>
      <c r="D32" s="3">
        <v>85</v>
      </c>
      <c r="E32" s="3">
        <v>92</v>
      </c>
      <c r="F32" s="3">
        <v>45</v>
      </c>
      <c r="G32" s="31">
        <v>0.3</v>
      </c>
      <c r="H32" s="31">
        <v>0.2</v>
      </c>
      <c r="I32" s="31">
        <v>0.1</v>
      </c>
      <c r="J32" s="21">
        <v>3</v>
      </c>
      <c r="K32" s="72">
        <v>1</v>
      </c>
      <c r="L32" s="21">
        <v>0</v>
      </c>
      <c r="M32" s="21">
        <v>0</v>
      </c>
      <c r="N32" s="21">
        <v>1</v>
      </c>
      <c r="O32" s="21">
        <v>0</v>
      </c>
      <c r="P32" s="18"/>
    </row>
    <row r="33" spans="1:16" ht="25.5">
      <c r="A33" s="12" t="s">
        <v>95</v>
      </c>
      <c r="B33" s="8" t="s">
        <v>291</v>
      </c>
      <c r="C33" s="21">
        <v>70.2</v>
      </c>
      <c r="D33" s="3">
        <v>18</v>
      </c>
      <c r="E33" s="3">
        <v>27</v>
      </c>
      <c r="F33" s="3">
        <v>41</v>
      </c>
      <c r="G33" s="31">
        <v>0</v>
      </c>
      <c r="H33" s="31">
        <v>0.4</v>
      </c>
      <c r="I33" s="31">
        <v>0.5</v>
      </c>
      <c r="J33" s="21">
        <v>3</v>
      </c>
      <c r="K33" s="72">
        <v>1</v>
      </c>
      <c r="L33" s="21">
        <v>0</v>
      </c>
      <c r="M33" s="21">
        <v>0</v>
      </c>
      <c r="N33" s="21">
        <v>1</v>
      </c>
      <c r="O33" s="21">
        <v>0</v>
      </c>
      <c r="P33" s="18"/>
    </row>
    <row r="34" spans="1:16" ht="15">
      <c r="A34" s="12" t="s">
        <v>224</v>
      </c>
      <c r="B34" s="8" t="s">
        <v>225</v>
      </c>
      <c r="C34" s="21">
        <v>64.3</v>
      </c>
      <c r="D34" s="3">
        <v>78</v>
      </c>
      <c r="E34" s="3">
        <v>189</v>
      </c>
      <c r="F34" s="3">
        <v>163</v>
      </c>
      <c r="G34" s="31">
        <v>1.2</v>
      </c>
      <c r="H34" s="31">
        <v>2.9</v>
      </c>
      <c r="I34" s="31">
        <v>2.5</v>
      </c>
      <c r="J34" s="21">
        <v>5</v>
      </c>
      <c r="K34" s="72">
        <v>8</v>
      </c>
      <c r="L34" s="21">
        <v>1</v>
      </c>
      <c r="M34" s="21">
        <v>1</v>
      </c>
      <c r="N34" s="21">
        <v>5</v>
      </c>
      <c r="O34" s="21">
        <v>1</v>
      </c>
      <c r="P34" s="44"/>
    </row>
    <row r="35" spans="1:16" ht="15">
      <c r="A35" s="12" t="s">
        <v>96</v>
      </c>
      <c r="B35" s="33" t="s">
        <v>2</v>
      </c>
      <c r="C35" s="34">
        <v>289.5</v>
      </c>
      <c r="D35" s="3">
        <v>209</v>
      </c>
      <c r="E35" s="3">
        <v>465</v>
      </c>
      <c r="F35" s="3">
        <v>453</v>
      </c>
      <c r="G35" s="31">
        <v>1.8</v>
      </c>
      <c r="H35" s="31">
        <v>1.6</v>
      </c>
      <c r="I35" s="31">
        <v>1.5</v>
      </c>
      <c r="J35" s="21">
        <v>5</v>
      </c>
      <c r="K35" s="72">
        <v>22</v>
      </c>
      <c r="L35" s="21">
        <v>2</v>
      </c>
      <c r="M35" s="21">
        <v>3</v>
      </c>
      <c r="N35" s="21">
        <v>13</v>
      </c>
      <c r="O35" s="21">
        <v>4</v>
      </c>
      <c r="P35" s="19"/>
    </row>
    <row r="36" spans="1:16" ht="25.5">
      <c r="A36" s="12" t="s">
        <v>97</v>
      </c>
      <c r="B36" s="33" t="s">
        <v>98</v>
      </c>
      <c r="C36" s="34">
        <v>513.1</v>
      </c>
      <c r="D36" s="3">
        <v>443</v>
      </c>
      <c r="E36" s="3">
        <v>498</v>
      </c>
      <c r="F36" s="3">
        <v>509</v>
      </c>
      <c r="G36" s="31">
        <v>0.9</v>
      </c>
      <c r="H36" s="31">
        <v>0.9</v>
      </c>
      <c r="I36" s="31">
        <v>0.9</v>
      </c>
      <c r="J36" s="21">
        <v>3</v>
      </c>
      <c r="K36" s="72">
        <v>15</v>
      </c>
      <c r="L36" s="21"/>
      <c r="M36" s="21">
        <v>3</v>
      </c>
      <c r="N36" s="21">
        <v>9</v>
      </c>
      <c r="O36" s="21">
        <v>3</v>
      </c>
      <c r="P36" s="18"/>
    </row>
    <row r="37" spans="1:16" ht="15">
      <c r="A37" s="12" t="s">
        <v>99</v>
      </c>
      <c r="B37" s="33" t="s">
        <v>323</v>
      </c>
      <c r="C37" s="34">
        <v>358.2</v>
      </c>
      <c r="D37" s="3">
        <v>0</v>
      </c>
      <c r="E37" s="3">
        <v>0</v>
      </c>
      <c r="F37" s="3">
        <v>138</v>
      </c>
      <c r="G37" s="31">
        <v>0</v>
      </c>
      <c r="H37" s="31">
        <v>0</v>
      </c>
      <c r="I37" s="31">
        <v>0.38</v>
      </c>
      <c r="J37" s="21">
        <v>3</v>
      </c>
      <c r="K37" s="72">
        <v>4</v>
      </c>
      <c r="L37" s="21"/>
      <c r="M37" s="21">
        <v>1</v>
      </c>
      <c r="N37" s="21">
        <v>3</v>
      </c>
      <c r="O37" s="21">
        <v>0</v>
      </c>
      <c r="P37" s="18"/>
    </row>
    <row r="38" spans="1:16" ht="15">
      <c r="A38" s="12" t="s">
        <v>322</v>
      </c>
      <c r="B38" s="33" t="s">
        <v>253</v>
      </c>
      <c r="C38" s="34">
        <v>120.7</v>
      </c>
      <c r="D38" s="3">
        <v>169</v>
      </c>
      <c r="E38" s="3">
        <v>150</v>
      </c>
      <c r="F38" s="3">
        <v>204</v>
      </c>
      <c r="G38" s="31">
        <v>1.4</v>
      </c>
      <c r="H38" s="31">
        <v>1.2</v>
      </c>
      <c r="I38" s="31">
        <v>1.6</v>
      </c>
      <c r="J38" s="21">
        <v>5</v>
      </c>
      <c r="K38" s="72">
        <v>10</v>
      </c>
      <c r="L38" s="21">
        <v>1</v>
      </c>
      <c r="M38" s="21">
        <v>1</v>
      </c>
      <c r="N38" s="21">
        <v>6</v>
      </c>
      <c r="O38" s="21">
        <v>2</v>
      </c>
      <c r="P38" s="18"/>
    </row>
    <row r="39" spans="1:16" ht="15">
      <c r="A39" s="12" t="s">
        <v>100</v>
      </c>
      <c r="B39" s="8" t="s">
        <v>2</v>
      </c>
      <c r="C39" s="21">
        <v>376.8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21">
        <v>0</v>
      </c>
      <c r="J39" s="21">
        <v>0</v>
      </c>
      <c r="K39" s="72">
        <v>0</v>
      </c>
      <c r="L39" s="21">
        <v>0</v>
      </c>
      <c r="M39" s="21">
        <v>0</v>
      </c>
      <c r="N39" s="21">
        <v>0</v>
      </c>
      <c r="O39" s="21">
        <v>0</v>
      </c>
      <c r="P39" s="18"/>
    </row>
    <row r="40" spans="1:16" ht="15">
      <c r="A40" s="12" t="s">
        <v>101</v>
      </c>
      <c r="B40" s="8" t="s">
        <v>2</v>
      </c>
      <c r="C40" s="21">
        <v>194.2</v>
      </c>
      <c r="D40" s="3">
        <v>4</v>
      </c>
      <c r="E40" s="3">
        <v>10</v>
      </c>
      <c r="F40" s="3">
        <v>6</v>
      </c>
      <c r="G40" s="31">
        <v>0</v>
      </c>
      <c r="H40" s="31">
        <v>0.1</v>
      </c>
      <c r="I40" s="31">
        <v>0</v>
      </c>
      <c r="J40" s="21">
        <v>0</v>
      </c>
      <c r="K40" s="72">
        <v>0</v>
      </c>
      <c r="L40" s="21">
        <v>0</v>
      </c>
      <c r="M40" s="21">
        <v>0</v>
      </c>
      <c r="N40" s="21">
        <v>0</v>
      </c>
      <c r="O40" s="21">
        <v>0</v>
      </c>
      <c r="P40" s="18"/>
    </row>
    <row r="41" spans="1:16" ht="25.5">
      <c r="A41" s="12" t="s">
        <v>226</v>
      </c>
      <c r="B41" s="23" t="s">
        <v>251</v>
      </c>
      <c r="C41" s="21">
        <v>80.2</v>
      </c>
      <c r="D41" s="3">
        <v>24</v>
      </c>
      <c r="E41" s="3">
        <v>31</v>
      </c>
      <c r="F41" s="3">
        <v>19</v>
      </c>
      <c r="G41" s="31">
        <v>0.3</v>
      </c>
      <c r="H41" s="31">
        <v>0.4</v>
      </c>
      <c r="I41" s="31">
        <v>0.2</v>
      </c>
      <c r="J41" s="21">
        <v>0</v>
      </c>
      <c r="K41" s="72">
        <v>0</v>
      </c>
      <c r="L41" s="21">
        <v>0</v>
      </c>
      <c r="M41" s="21">
        <v>0</v>
      </c>
      <c r="N41" s="21">
        <v>0</v>
      </c>
      <c r="O41" s="21">
        <v>0</v>
      </c>
      <c r="P41" s="18"/>
    </row>
    <row r="42" spans="1:16" ht="15">
      <c r="A42" s="12" t="s">
        <v>102</v>
      </c>
      <c r="B42" s="8" t="s">
        <v>7</v>
      </c>
      <c r="C42" s="21">
        <v>1037.9</v>
      </c>
      <c r="D42" s="3">
        <v>176</v>
      </c>
      <c r="E42" s="3">
        <v>163</v>
      </c>
      <c r="F42" s="3">
        <v>247</v>
      </c>
      <c r="G42" s="31" t="s">
        <v>275</v>
      </c>
      <c r="H42" s="31">
        <v>0.2</v>
      </c>
      <c r="I42" s="31">
        <v>0.3</v>
      </c>
      <c r="J42" s="21">
        <v>3</v>
      </c>
      <c r="K42" s="74">
        <v>7</v>
      </c>
      <c r="L42" s="67">
        <v>0</v>
      </c>
      <c r="M42" s="67">
        <v>1</v>
      </c>
      <c r="N42" s="67">
        <v>5</v>
      </c>
      <c r="O42" s="67">
        <v>1</v>
      </c>
      <c r="P42" s="18"/>
    </row>
    <row r="43" spans="1:16" ht="15">
      <c r="A43" s="12" t="s">
        <v>103</v>
      </c>
      <c r="B43" s="8" t="s">
        <v>13</v>
      </c>
      <c r="C43" s="21">
        <v>759.3</v>
      </c>
      <c r="D43" s="3">
        <v>116</v>
      </c>
      <c r="E43" s="3">
        <v>106</v>
      </c>
      <c r="F43" s="3">
        <v>93</v>
      </c>
      <c r="G43" s="31" t="s">
        <v>275</v>
      </c>
      <c r="H43" s="31">
        <v>0.1</v>
      </c>
      <c r="I43" s="31">
        <v>0.1</v>
      </c>
      <c r="J43" s="21">
        <v>3</v>
      </c>
      <c r="K43" s="72">
        <v>2</v>
      </c>
      <c r="L43" s="21">
        <v>0</v>
      </c>
      <c r="M43" s="21">
        <v>0</v>
      </c>
      <c r="N43" s="21">
        <v>2</v>
      </c>
      <c r="O43" s="21">
        <v>0</v>
      </c>
      <c r="P43" s="18"/>
    </row>
    <row r="44" spans="1:16" ht="25.5">
      <c r="A44" s="12" t="s">
        <v>104</v>
      </c>
      <c r="B44" s="8" t="s">
        <v>105</v>
      </c>
      <c r="C44" s="21">
        <v>1290</v>
      </c>
      <c r="D44" s="3">
        <v>204</v>
      </c>
      <c r="E44" s="3">
        <v>345</v>
      </c>
      <c r="F44" s="3">
        <v>300</v>
      </c>
      <c r="G44" s="31" t="s">
        <v>275</v>
      </c>
      <c r="H44" s="31">
        <v>0.3</v>
      </c>
      <c r="I44" s="31">
        <v>0.2</v>
      </c>
      <c r="J44" s="21">
        <v>3</v>
      </c>
      <c r="K44" s="72">
        <v>8</v>
      </c>
      <c r="L44" s="21">
        <v>0</v>
      </c>
      <c r="M44" s="21">
        <v>0</v>
      </c>
      <c r="N44" s="21">
        <v>8</v>
      </c>
      <c r="O44" s="21">
        <v>0</v>
      </c>
      <c r="P44" s="18"/>
    </row>
    <row r="45" spans="1:16" ht="15">
      <c r="A45" s="12" t="s">
        <v>106</v>
      </c>
      <c r="B45" s="8" t="s">
        <v>7</v>
      </c>
      <c r="C45" s="34">
        <v>320.5</v>
      </c>
      <c r="D45" s="3">
        <v>382</v>
      </c>
      <c r="E45" s="3">
        <v>370</v>
      </c>
      <c r="F45" s="3">
        <v>401</v>
      </c>
      <c r="G45" s="52">
        <v>1.3</v>
      </c>
      <c r="H45" s="31">
        <v>1.1</v>
      </c>
      <c r="I45" s="31">
        <v>1.2</v>
      </c>
      <c r="J45" s="21">
        <v>5</v>
      </c>
      <c r="K45" s="72">
        <v>19</v>
      </c>
      <c r="L45" s="21">
        <v>2</v>
      </c>
      <c r="M45" s="21">
        <v>3</v>
      </c>
      <c r="N45" s="21">
        <v>10</v>
      </c>
      <c r="O45" s="21">
        <v>4</v>
      </c>
      <c r="P45" s="18"/>
    </row>
    <row r="46" spans="1:16" ht="27.75" customHeight="1">
      <c r="A46" s="12" t="s">
        <v>107</v>
      </c>
      <c r="B46" s="86" t="s">
        <v>283</v>
      </c>
      <c r="C46" s="87"/>
      <c r="D46" s="87"/>
      <c r="E46" s="87"/>
      <c r="F46" s="87"/>
      <c r="G46" s="87"/>
      <c r="H46" s="87"/>
      <c r="I46" s="87"/>
      <c r="J46" s="88"/>
      <c r="K46" s="75">
        <v>1</v>
      </c>
      <c r="L46" s="56"/>
      <c r="M46" s="56"/>
      <c r="N46" s="56">
        <v>1</v>
      </c>
      <c r="O46" s="56"/>
      <c r="P46" s="18"/>
    </row>
    <row r="47" spans="1:16" ht="25.5">
      <c r="A47" s="12" t="s">
        <v>108</v>
      </c>
      <c r="B47" s="8" t="s">
        <v>109</v>
      </c>
      <c r="C47" s="21">
        <v>278</v>
      </c>
      <c r="D47" s="3">
        <v>50</v>
      </c>
      <c r="E47" s="3">
        <v>63</v>
      </c>
      <c r="F47" s="3">
        <v>94</v>
      </c>
      <c r="G47" s="31">
        <v>0.2</v>
      </c>
      <c r="H47" s="31">
        <v>0.2</v>
      </c>
      <c r="I47" s="31">
        <v>0.2</v>
      </c>
      <c r="J47" s="21">
        <v>3</v>
      </c>
      <c r="K47" s="72">
        <v>2</v>
      </c>
      <c r="L47" s="21">
        <v>0</v>
      </c>
      <c r="M47" s="21">
        <v>0</v>
      </c>
      <c r="N47" s="21">
        <v>2</v>
      </c>
      <c r="O47" s="21">
        <v>0</v>
      </c>
      <c r="P47" s="18"/>
    </row>
    <row r="48" spans="1:16" ht="25.5">
      <c r="A48" s="12" t="s">
        <v>110</v>
      </c>
      <c r="B48" s="8" t="s">
        <v>292</v>
      </c>
      <c r="C48" s="21">
        <v>16</v>
      </c>
      <c r="D48" s="3">
        <v>21</v>
      </c>
      <c r="E48" s="3">
        <v>20</v>
      </c>
      <c r="F48" s="3">
        <v>24</v>
      </c>
      <c r="G48" s="31">
        <v>1.1</v>
      </c>
      <c r="H48" s="31">
        <v>1.3</v>
      </c>
      <c r="I48" s="31">
        <v>1.5</v>
      </c>
      <c r="J48" s="21">
        <v>5</v>
      </c>
      <c r="K48" s="72">
        <v>1</v>
      </c>
      <c r="L48" s="21">
        <v>0</v>
      </c>
      <c r="M48" s="21">
        <v>0</v>
      </c>
      <c r="N48" s="21">
        <v>1</v>
      </c>
      <c r="O48" s="21">
        <v>0</v>
      </c>
      <c r="P48" s="18"/>
    </row>
    <row r="49" spans="1:16" ht="25.5">
      <c r="A49" s="12" t="s">
        <v>111</v>
      </c>
      <c r="B49" s="8" t="s">
        <v>15</v>
      </c>
      <c r="C49" s="21">
        <v>25.4</v>
      </c>
      <c r="D49" s="3">
        <v>121</v>
      </c>
      <c r="E49" s="3">
        <v>105</v>
      </c>
      <c r="F49" s="3">
        <v>105</v>
      </c>
      <c r="G49" s="31">
        <v>4.7</v>
      </c>
      <c r="H49" s="31">
        <v>4.1</v>
      </c>
      <c r="I49" s="31">
        <v>4.1</v>
      </c>
      <c r="J49" s="21">
        <v>8</v>
      </c>
      <c r="K49" s="72">
        <v>7</v>
      </c>
      <c r="L49" s="21">
        <v>1</v>
      </c>
      <c r="M49" s="21">
        <v>0</v>
      </c>
      <c r="N49" s="21">
        <v>5</v>
      </c>
      <c r="O49" s="21">
        <v>1</v>
      </c>
      <c r="P49" s="18"/>
    </row>
    <row r="50" spans="1:16" ht="32.25" customHeight="1">
      <c r="A50" s="12" t="s">
        <v>112</v>
      </c>
      <c r="B50" s="8" t="s">
        <v>16</v>
      </c>
      <c r="C50" s="21">
        <v>58</v>
      </c>
      <c r="D50" s="3">
        <v>27</v>
      </c>
      <c r="E50" s="3">
        <v>104</v>
      </c>
      <c r="F50" s="3">
        <v>114</v>
      </c>
      <c r="G50" s="31">
        <v>0</v>
      </c>
      <c r="H50" s="31">
        <v>1.8</v>
      </c>
      <c r="I50" s="31">
        <v>1.9</v>
      </c>
      <c r="J50" s="21">
        <v>5</v>
      </c>
      <c r="K50" s="72">
        <v>5</v>
      </c>
      <c r="L50" s="21">
        <v>1</v>
      </c>
      <c r="M50" s="21">
        <v>0</v>
      </c>
      <c r="N50" s="21">
        <v>3</v>
      </c>
      <c r="O50" s="21">
        <v>1</v>
      </c>
      <c r="P50" s="18"/>
    </row>
    <row r="51" spans="1:16" ht="15">
      <c r="A51" s="12" t="s">
        <v>113</v>
      </c>
      <c r="B51" s="8" t="s">
        <v>17</v>
      </c>
      <c r="C51" s="21">
        <v>8.73</v>
      </c>
      <c r="D51" s="3">
        <v>29</v>
      </c>
      <c r="E51" s="3">
        <v>49</v>
      </c>
      <c r="F51" s="3">
        <v>101</v>
      </c>
      <c r="G51" s="31">
        <v>6.5</v>
      </c>
      <c r="H51" s="31">
        <v>11.4</v>
      </c>
      <c r="I51" s="31">
        <v>11.6</v>
      </c>
      <c r="J51" s="21">
        <v>15</v>
      </c>
      <c r="K51" s="79">
        <v>15</v>
      </c>
      <c r="L51" s="79">
        <v>1</v>
      </c>
      <c r="M51" s="79">
        <v>2</v>
      </c>
      <c r="N51" s="79">
        <v>9</v>
      </c>
      <c r="O51" s="79">
        <v>3</v>
      </c>
      <c r="P51" s="18"/>
    </row>
    <row r="52" spans="1:16" ht="15">
      <c r="A52" s="12" t="s">
        <v>114</v>
      </c>
      <c r="B52" s="8" t="s">
        <v>18</v>
      </c>
      <c r="C52" s="21">
        <v>11.28</v>
      </c>
      <c r="D52" s="3">
        <v>63</v>
      </c>
      <c r="E52" s="3">
        <v>49</v>
      </c>
      <c r="F52" s="3">
        <v>43</v>
      </c>
      <c r="G52" s="31">
        <v>6.3</v>
      </c>
      <c r="H52" s="31">
        <v>4.9</v>
      </c>
      <c r="I52" s="31">
        <v>3.8</v>
      </c>
      <c r="J52" s="21">
        <v>7</v>
      </c>
      <c r="K52" s="72">
        <v>3</v>
      </c>
      <c r="L52" s="21">
        <v>0</v>
      </c>
      <c r="M52" s="21">
        <v>0</v>
      </c>
      <c r="N52" s="21">
        <v>3</v>
      </c>
      <c r="O52" s="21">
        <v>0</v>
      </c>
      <c r="P52" s="18"/>
    </row>
    <row r="53" spans="1:16" ht="15">
      <c r="A53" s="12" t="s">
        <v>293</v>
      </c>
      <c r="B53" s="8" t="s">
        <v>294</v>
      </c>
      <c r="C53" s="21">
        <v>16.3</v>
      </c>
      <c r="D53" s="3">
        <v>0</v>
      </c>
      <c r="E53" s="3">
        <v>24</v>
      </c>
      <c r="F53" s="3">
        <v>25</v>
      </c>
      <c r="G53" s="14">
        <v>0</v>
      </c>
      <c r="H53" s="31">
        <v>1.5</v>
      </c>
      <c r="I53" s="31">
        <v>1.6</v>
      </c>
      <c r="J53" s="21">
        <v>5</v>
      </c>
      <c r="K53" s="72">
        <v>1</v>
      </c>
      <c r="L53" s="21">
        <v>0</v>
      </c>
      <c r="M53" s="21">
        <v>0</v>
      </c>
      <c r="N53" s="21">
        <v>1</v>
      </c>
      <c r="O53" s="21">
        <v>0</v>
      </c>
      <c r="P53" s="18"/>
    </row>
    <row r="54" spans="1:16" ht="15">
      <c r="A54" s="12" t="s">
        <v>115</v>
      </c>
      <c r="B54" s="8" t="s">
        <v>20</v>
      </c>
      <c r="C54" s="21">
        <v>54.9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21">
        <v>0</v>
      </c>
      <c r="J54" s="21">
        <v>0</v>
      </c>
      <c r="K54" s="72">
        <v>0</v>
      </c>
      <c r="L54" s="21">
        <v>0</v>
      </c>
      <c r="M54" s="21">
        <v>0</v>
      </c>
      <c r="N54" s="21">
        <v>0</v>
      </c>
      <c r="O54" s="21">
        <v>0</v>
      </c>
      <c r="P54" s="18"/>
    </row>
    <row r="55" spans="1:16" ht="38.25">
      <c r="A55" s="12" t="s">
        <v>295</v>
      </c>
      <c r="B55" s="8" t="s">
        <v>297</v>
      </c>
      <c r="C55" s="21">
        <v>119.9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21">
        <v>0</v>
      </c>
      <c r="J55" s="21">
        <v>0</v>
      </c>
      <c r="K55" s="72">
        <v>0</v>
      </c>
      <c r="L55" s="21">
        <v>0</v>
      </c>
      <c r="M55" s="21">
        <v>0</v>
      </c>
      <c r="N55" s="21">
        <v>0</v>
      </c>
      <c r="O55" s="21">
        <v>0</v>
      </c>
      <c r="P55" s="18"/>
    </row>
    <row r="56" spans="1:16" ht="15">
      <c r="A56" s="12" t="s">
        <v>296</v>
      </c>
      <c r="B56" s="8" t="s">
        <v>298</v>
      </c>
      <c r="C56" s="21">
        <v>278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21">
        <v>0</v>
      </c>
      <c r="J56" s="21">
        <v>0</v>
      </c>
      <c r="K56" s="72">
        <v>0</v>
      </c>
      <c r="L56" s="21">
        <v>0</v>
      </c>
      <c r="M56" s="21">
        <v>0</v>
      </c>
      <c r="N56" s="21">
        <v>0</v>
      </c>
      <c r="O56" s="21">
        <v>0</v>
      </c>
      <c r="P56" s="18"/>
    </row>
    <row r="57" spans="1:16" ht="15">
      <c r="A57" s="12" t="s">
        <v>116</v>
      </c>
      <c r="B57" s="8" t="s">
        <v>7</v>
      </c>
      <c r="C57" s="53">
        <v>303.8</v>
      </c>
      <c r="D57" s="3">
        <v>475</v>
      </c>
      <c r="E57" s="3">
        <v>597</v>
      </c>
      <c r="F57" s="3">
        <v>436</v>
      </c>
      <c r="G57" s="31">
        <v>1.5</v>
      </c>
      <c r="H57" s="31">
        <v>1.9</v>
      </c>
      <c r="I57" s="31">
        <v>1.4</v>
      </c>
      <c r="J57" s="21">
        <v>5</v>
      </c>
      <c r="K57" s="72">
        <v>20</v>
      </c>
      <c r="L57" s="66">
        <v>2</v>
      </c>
      <c r="M57" s="66">
        <v>3</v>
      </c>
      <c r="N57" s="66">
        <v>11</v>
      </c>
      <c r="O57" s="66">
        <v>4</v>
      </c>
      <c r="P57" s="18"/>
    </row>
    <row r="58" spans="1:16" ht="18" customHeight="1">
      <c r="A58" s="12" t="s">
        <v>117</v>
      </c>
      <c r="B58" s="83" t="s">
        <v>283</v>
      </c>
      <c r="C58" s="84"/>
      <c r="D58" s="84"/>
      <c r="E58" s="84"/>
      <c r="F58" s="84"/>
      <c r="G58" s="84"/>
      <c r="H58" s="84"/>
      <c r="I58" s="84"/>
      <c r="J58" s="85"/>
      <c r="K58" s="72">
        <v>1</v>
      </c>
      <c r="L58" s="66"/>
      <c r="M58" s="66"/>
      <c r="N58" s="66">
        <v>1</v>
      </c>
      <c r="O58" s="66"/>
      <c r="P58" s="18"/>
    </row>
    <row r="59" spans="1:16" ht="15">
      <c r="A59" s="12" t="s">
        <v>118</v>
      </c>
      <c r="B59" s="23" t="s">
        <v>22</v>
      </c>
      <c r="C59" s="53">
        <v>449.2</v>
      </c>
      <c r="D59" s="21">
        <v>466</v>
      </c>
      <c r="E59" s="21">
        <v>772</v>
      </c>
      <c r="F59" s="21">
        <v>813</v>
      </c>
      <c r="G59" s="31">
        <v>1.04</v>
      </c>
      <c r="H59" s="31">
        <v>1.7</v>
      </c>
      <c r="I59" s="31">
        <v>1.8</v>
      </c>
      <c r="J59" s="21">
        <v>5</v>
      </c>
      <c r="K59" s="72">
        <v>40</v>
      </c>
      <c r="L59" s="21">
        <v>5</v>
      </c>
      <c r="M59" s="21">
        <v>5</v>
      </c>
      <c r="N59" s="21">
        <v>22</v>
      </c>
      <c r="O59" s="21">
        <v>8</v>
      </c>
      <c r="P59" s="18"/>
    </row>
    <row r="60" spans="1:16" ht="15">
      <c r="A60" s="12" t="s">
        <v>119</v>
      </c>
      <c r="B60" s="8" t="s">
        <v>23</v>
      </c>
      <c r="C60" s="21">
        <v>351.9</v>
      </c>
      <c r="D60" s="3">
        <v>453</v>
      </c>
      <c r="E60" s="3">
        <v>498</v>
      </c>
      <c r="F60" s="3">
        <v>508</v>
      </c>
      <c r="G60" s="31">
        <v>1.2</v>
      </c>
      <c r="H60" s="31">
        <v>1.4</v>
      </c>
      <c r="I60" s="31">
        <v>1.4</v>
      </c>
      <c r="J60" s="21">
        <v>5</v>
      </c>
      <c r="K60" s="72">
        <v>23</v>
      </c>
      <c r="L60" s="21">
        <v>4</v>
      </c>
      <c r="M60" s="21">
        <v>2</v>
      </c>
      <c r="N60" s="21">
        <v>12</v>
      </c>
      <c r="O60" s="21">
        <v>5</v>
      </c>
      <c r="P60" s="18"/>
    </row>
    <row r="61" spans="1:16" ht="15">
      <c r="A61" s="12" t="s">
        <v>120</v>
      </c>
      <c r="B61" s="8" t="s">
        <v>24</v>
      </c>
      <c r="C61" s="21">
        <v>42.9</v>
      </c>
      <c r="D61" s="3">
        <v>76</v>
      </c>
      <c r="E61" s="3">
        <v>83</v>
      </c>
      <c r="F61" s="3">
        <v>92</v>
      </c>
      <c r="G61" s="31">
        <v>1.7</v>
      </c>
      <c r="H61" s="31">
        <v>1.9</v>
      </c>
      <c r="I61" s="31">
        <v>2.1</v>
      </c>
      <c r="J61" s="21">
        <v>7</v>
      </c>
      <c r="K61" s="74">
        <v>5</v>
      </c>
      <c r="L61" s="67">
        <v>1</v>
      </c>
      <c r="M61" s="67">
        <v>0</v>
      </c>
      <c r="N61" s="67">
        <v>3</v>
      </c>
      <c r="O61" s="67">
        <v>1</v>
      </c>
      <c r="P61" s="18"/>
    </row>
    <row r="62" spans="1:16" ht="15">
      <c r="A62" s="12" t="s">
        <v>121</v>
      </c>
      <c r="B62" s="8" t="s">
        <v>25</v>
      </c>
      <c r="C62" s="21">
        <v>22.8</v>
      </c>
      <c r="D62" s="20">
        <v>44</v>
      </c>
      <c r="E62" s="20">
        <v>25</v>
      </c>
      <c r="F62" s="20">
        <v>32</v>
      </c>
      <c r="G62" s="31">
        <v>1.9</v>
      </c>
      <c r="H62" s="31">
        <v>1.1</v>
      </c>
      <c r="I62" s="31">
        <v>1.4</v>
      </c>
      <c r="J62" s="21">
        <v>5</v>
      </c>
      <c r="K62" s="72">
        <v>1</v>
      </c>
      <c r="L62" s="21">
        <v>0</v>
      </c>
      <c r="M62" s="21">
        <v>0</v>
      </c>
      <c r="N62" s="21">
        <v>1</v>
      </c>
      <c r="O62" s="21">
        <v>0</v>
      </c>
      <c r="P62" s="18"/>
    </row>
    <row r="63" spans="1:16" ht="15">
      <c r="A63" s="12" t="s">
        <v>122</v>
      </c>
      <c r="B63" s="68" t="s">
        <v>315</v>
      </c>
      <c r="C63" s="21">
        <v>856.9</v>
      </c>
      <c r="D63" s="3">
        <v>804</v>
      </c>
      <c r="E63" s="3">
        <v>929</v>
      </c>
      <c r="F63" s="3">
        <v>892</v>
      </c>
      <c r="G63" s="31">
        <v>0.9</v>
      </c>
      <c r="H63" s="31">
        <v>1.1</v>
      </c>
      <c r="I63" s="31">
        <v>1.04</v>
      </c>
      <c r="J63" s="21">
        <v>5</v>
      </c>
      <c r="K63" s="72">
        <v>44</v>
      </c>
      <c r="L63" s="21">
        <v>6</v>
      </c>
      <c r="M63" s="21">
        <v>5</v>
      </c>
      <c r="N63" s="21">
        <v>25</v>
      </c>
      <c r="O63" s="21">
        <v>8</v>
      </c>
      <c r="P63" s="18"/>
    </row>
    <row r="64" spans="1:16" ht="15">
      <c r="A64" s="12" t="s">
        <v>123</v>
      </c>
      <c r="B64" s="8" t="s">
        <v>7</v>
      </c>
      <c r="C64" s="34">
        <v>507.1</v>
      </c>
      <c r="D64" s="3">
        <v>1278</v>
      </c>
      <c r="E64" s="3">
        <v>1151</v>
      </c>
      <c r="F64" s="3">
        <v>1218</v>
      </c>
      <c r="G64" s="31">
        <v>2.3</v>
      </c>
      <c r="H64" s="31">
        <v>2.2</v>
      </c>
      <c r="I64" s="31">
        <v>2.4</v>
      </c>
      <c r="J64" s="21">
        <v>7</v>
      </c>
      <c r="K64" s="72">
        <v>84</v>
      </c>
      <c r="L64" s="66">
        <v>0</v>
      </c>
      <c r="M64" s="66">
        <v>21</v>
      </c>
      <c r="N64" s="66">
        <v>46</v>
      </c>
      <c r="O64" s="66">
        <v>17</v>
      </c>
      <c r="P64" s="18"/>
    </row>
    <row r="65" spans="1:16" ht="20.25" customHeight="1">
      <c r="A65" s="12" t="s">
        <v>124</v>
      </c>
      <c r="B65" s="83" t="s">
        <v>283</v>
      </c>
      <c r="C65" s="84"/>
      <c r="D65" s="84"/>
      <c r="E65" s="84"/>
      <c r="F65" s="84"/>
      <c r="G65" s="84"/>
      <c r="H65" s="84"/>
      <c r="I65" s="84"/>
      <c r="J65" s="85"/>
      <c r="K65" s="72">
        <v>1</v>
      </c>
      <c r="L65" s="66"/>
      <c r="M65" s="66"/>
      <c r="N65" s="66">
        <v>1</v>
      </c>
      <c r="O65" s="66"/>
      <c r="P65" s="18"/>
    </row>
    <row r="66" spans="1:16" ht="19.5" customHeight="1">
      <c r="A66" s="12" t="s">
        <v>227</v>
      </c>
      <c r="B66" s="22" t="s">
        <v>229</v>
      </c>
      <c r="C66" s="21">
        <v>143.5</v>
      </c>
      <c r="D66" s="21">
        <v>383</v>
      </c>
      <c r="E66" s="21">
        <v>395</v>
      </c>
      <c r="F66" s="21">
        <v>497</v>
      </c>
      <c r="G66" s="21">
        <v>2.6</v>
      </c>
      <c r="H66" s="31">
        <v>2.7</v>
      </c>
      <c r="I66" s="31">
        <v>3.4</v>
      </c>
      <c r="J66" s="21">
        <v>7</v>
      </c>
      <c r="K66" s="72">
        <v>34</v>
      </c>
      <c r="L66" s="21">
        <v>8</v>
      </c>
      <c r="M66" s="21">
        <v>0</v>
      </c>
      <c r="N66" s="21">
        <v>20</v>
      </c>
      <c r="O66" s="21">
        <v>6</v>
      </c>
      <c r="P66" s="18"/>
    </row>
    <row r="67" spans="1:16" ht="18.75" customHeight="1">
      <c r="A67" s="12" t="s">
        <v>125</v>
      </c>
      <c r="B67" s="22" t="s">
        <v>230</v>
      </c>
      <c r="C67" s="21">
        <v>29.9</v>
      </c>
      <c r="D67" s="21">
        <v>111</v>
      </c>
      <c r="E67" s="21">
        <v>130</v>
      </c>
      <c r="F67" s="21">
        <v>131</v>
      </c>
      <c r="G67" s="21">
        <v>3.7</v>
      </c>
      <c r="H67" s="31">
        <v>4.3</v>
      </c>
      <c r="I67" s="31">
        <v>4.3</v>
      </c>
      <c r="J67" s="21">
        <v>8</v>
      </c>
      <c r="K67" s="72">
        <v>10</v>
      </c>
      <c r="L67" s="21">
        <v>2</v>
      </c>
      <c r="M67" s="21">
        <v>0</v>
      </c>
      <c r="N67" s="21">
        <v>6</v>
      </c>
      <c r="O67" s="21">
        <v>2</v>
      </c>
      <c r="P67" s="18"/>
    </row>
    <row r="68" spans="1:16" ht="15">
      <c r="A68" s="12" t="s">
        <v>228</v>
      </c>
      <c r="B68" s="8" t="s">
        <v>27</v>
      </c>
      <c r="C68" s="21">
        <v>396.8</v>
      </c>
      <c r="D68" s="3">
        <v>925</v>
      </c>
      <c r="E68" s="3">
        <v>994</v>
      </c>
      <c r="F68" s="3">
        <v>930</v>
      </c>
      <c r="G68" s="31">
        <v>2.4</v>
      </c>
      <c r="H68" s="31">
        <v>2.5</v>
      </c>
      <c r="I68" s="31">
        <v>2.3</v>
      </c>
      <c r="J68" s="21">
        <v>7</v>
      </c>
      <c r="K68" s="72">
        <v>65</v>
      </c>
      <c r="L68" s="21">
        <v>16</v>
      </c>
      <c r="M68" s="21">
        <v>0</v>
      </c>
      <c r="N68" s="21">
        <v>36</v>
      </c>
      <c r="O68" s="21">
        <v>13</v>
      </c>
      <c r="P68" s="18"/>
    </row>
    <row r="69" spans="1:16" ht="15">
      <c r="A69" s="12" t="s">
        <v>256</v>
      </c>
      <c r="B69" s="35" t="s">
        <v>281</v>
      </c>
      <c r="C69" s="36">
        <v>21.24</v>
      </c>
      <c r="D69" s="3">
        <v>55</v>
      </c>
      <c r="E69" s="3">
        <v>51</v>
      </c>
      <c r="F69" s="3">
        <v>40</v>
      </c>
      <c r="G69" s="31">
        <v>1.6</v>
      </c>
      <c r="H69" s="31">
        <v>2.4</v>
      </c>
      <c r="I69" s="31">
        <v>1.8</v>
      </c>
      <c r="J69" s="21">
        <v>5</v>
      </c>
      <c r="K69" s="72">
        <v>2</v>
      </c>
      <c r="L69" s="21">
        <v>0</v>
      </c>
      <c r="M69" s="21">
        <v>0</v>
      </c>
      <c r="N69" s="21">
        <v>2</v>
      </c>
      <c r="O69" s="21">
        <v>0</v>
      </c>
      <c r="P69" s="18"/>
    </row>
    <row r="70" spans="1:16" ht="15">
      <c r="A70" s="12" t="s">
        <v>257</v>
      </c>
      <c r="B70" s="35" t="s">
        <v>254</v>
      </c>
      <c r="C70" s="37">
        <v>95.6</v>
      </c>
      <c r="D70" s="3">
        <v>159</v>
      </c>
      <c r="E70" s="3">
        <v>205</v>
      </c>
      <c r="F70" s="3">
        <v>0</v>
      </c>
      <c r="G70" s="31">
        <v>1.5</v>
      </c>
      <c r="H70" s="31">
        <v>2.1</v>
      </c>
      <c r="I70" s="31">
        <v>0</v>
      </c>
      <c r="J70" s="21">
        <v>0</v>
      </c>
      <c r="K70" s="72">
        <v>0</v>
      </c>
      <c r="L70" s="21">
        <v>0</v>
      </c>
      <c r="M70" s="21">
        <v>0</v>
      </c>
      <c r="N70" s="21">
        <v>0</v>
      </c>
      <c r="O70" s="21">
        <v>0</v>
      </c>
      <c r="P70" s="18"/>
    </row>
    <row r="71" spans="1:16" ht="15">
      <c r="A71" s="12" t="s">
        <v>258</v>
      </c>
      <c r="B71" s="35" t="s">
        <v>255</v>
      </c>
      <c r="C71" s="37">
        <v>140.6</v>
      </c>
      <c r="D71" s="3">
        <v>314</v>
      </c>
      <c r="E71" s="3">
        <v>377</v>
      </c>
      <c r="F71" s="3">
        <v>460</v>
      </c>
      <c r="G71" s="31">
        <v>2.2</v>
      </c>
      <c r="H71" s="31">
        <v>2.6</v>
      </c>
      <c r="I71" s="31">
        <v>3.2</v>
      </c>
      <c r="J71" s="21">
        <v>7</v>
      </c>
      <c r="K71" s="72">
        <v>32</v>
      </c>
      <c r="L71" s="21">
        <v>8</v>
      </c>
      <c r="M71" s="21">
        <v>0</v>
      </c>
      <c r="N71" s="21">
        <v>18</v>
      </c>
      <c r="O71" s="21">
        <v>6</v>
      </c>
      <c r="P71" s="18"/>
    </row>
    <row r="72" spans="1:16" ht="15">
      <c r="A72" s="12" t="s">
        <v>126</v>
      </c>
      <c r="B72" s="8" t="s">
        <v>7</v>
      </c>
      <c r="C72" s="21">
        <v>1388.8</v>
      </c>
      <c r="D72" s="20">
        <v>1249</v>
      </c>
      <c r="E72" s="63">
        <v>1403</v>
      </c>
      <c r="F72" s="63">
        <v>1549</v>
      </c>
      <c r="G72" s="31">
        <v>0.7</v>
      </c>
      <c r="H72" s="52">
        <v>1.01</v>
      </c>
      <c r="I72" s="52">
        <v>1.1</v>
      </c>
      <c r="J72" s="21">
        <v>5</v>
      </c>
      <c r="K72" s="72">
        <v>77</v>
      </c>
      <c r="L72" s="21">
        <v>0</v>
      </c>
      <c r="M72" s="21">
        <v>19</v>
      </c>
      <c r="N72" s="21">
        <v>53</v>
      </c>
      <c r="O72" s="21">
        <v>15</v>
      </c>
      <c r="P72" s="18"/>
    </row>
    <row r="73" spans="1:16" ht="15">
      <c r="A73" s="12" t="s">
        <v>127</v>
      </c>
      <c r="B73" s="8" t="s">
        <v>29</v>
      </c>
      <c r="C73" s="21">
        <v>400</v>
      </c>
      <c r="D73" s="3">
        <v>504</v>
      </c>
      <c r="E73" s="3">
        <v>488</v>
      </c>
      <c r="F73" s="3">
        <v>554</v>
      </c>
      <c r="G73" s="31">
        <v>1.2</v>
      </c>
      <c r="H73" s="31">
        <v>1.2</v>
      </c>
      <c r="I73" s="31">
        <v>1.3</v>
      </c>
      <c r="J73" s="21">
        <v>5</v>
      </c>
      <c r="K73" s="72">
        <v>27</v>
      </c>
      <c r="L73" s="21">
        <v>6</v>
      </c>
      <c r="M73" s="21">
        <v>0</v>
      </c>
      <c r="N73" s="21">
        <v>16</v>
      </c>
      <c r="O73" s="21">
        <v>5</v>
      </c>
      <c r="P73" s="18"/>
    </row>
    <row r="74" spans="1:16" ht="15">
      <c r="A74" s="12" t="s">
        <v>299</v>
      </c>
      <c r="B74" s="8" t="s">
        <v>301</v>
      </c>
      <c r="C74" s="21">
        <v>17.4</v>
      </c>
      <c r="D74" s="3">
        <v>0</v>
      </c>
      <c r="E74" s="3">
        <v>69</v>
      </c>
      <c r="F74" s="3">
        <v>87</v>
      </c>
      <c r="G74" s="9">
        <v>0</v>
      </c>
      <c r="H74" s="31">
        <v>3.9</v>
      </c>
      <c r="I74" s="31">
        <v>5</v>
      </c>
      <c r="J74" s="21">
        <v>8</v>
      </c>
      <c r="K74" s="72">
        <v>6</v>
      </c>
      <c r="L74" s="21">
        <v>1</v>
      </c>
      <c r="M74" s="21">
        <v>0</v>
      </c>
      <c r="N74" s="21">
        <v>4</v>
      </c>
      <c r="O74" s="21">
        <v>1</v>
      </c>
      <c r="P74" s="18"/>
    </row>
    <row r="75" spans="1:16" ht="15">
      <c r="A75" s="12" t="s">
        <v>300</v>
      </c>
      <c r="B75" s="8" t="s">
        <v>302</v>
      </c>
      <c r="C75" s="21">
        <v>210.3</v>
      </c>
      <c r="D75" s="3">
        <v>0</v>
      </c>
      <c r="E75" s="3">
        <v>529</v>
      </c>
      <c r="F75" s="3">
        <v>1027</v>
      </c>
      <c r="G75" s="9">
        <v>0</v>
      </c>
      <c r="H75" s="52">
        <v>5</v>
      </c>
      <c r="I75" s="52">
        <v>4.8</v>
      </c>
      <c r="J75" s="21">
        <v>8</v>
      </c>
      <c r="K75" s="72">
        <v>30</v>
      </c>
      <c r="L75" s="21">
        <v>3</v>
      </c>
      <c r="M75" s="21">
        <v>4</v>
      </c>
      <c r="N75" s="21">
        <v>17</v>
      </c>
      <c r="O75" s="21">
        <v>6</v>
      </c>
      <c r="P75" s="18"/>
    </row>
    <row r="76" spans="1:16" ht="15">
      <c r="A76" s="12" t="s">
        <v>128</v>
      </c>
      <c r="B76" s="8" t="s">
        <v>7</v>
      </c>
      <c r="C76" s="21">
        <v>283.6</v>
      </c>
      <c r="D76" s="3">
        <v>29</v>
      </c>
      <c r="E76" s="3">
        <v>56</v>
      </c>
      <c r="F76" s="3">
        <v>60</v>
      </c>
      <c r="G76" s="31">
        <v>0</v>
      </c>
      <c r="H76" s="31">
        <v>0.2</v>
      </c>
      <c r="I76" s="31">
        <v>0.2</v>
      </c>
      <c r="J76" s="21">
        <v>3</v>
      </c>
      <c r="K76" s="72">
        <v>1</v>
      </c>
      <c r="L76" s="21">
        <v>0</v>
      </c>
      <c r="M76" s="21">
        <v>0</v>
      </c>
      <c r="N76" s="21">
        <v>1</v>
      </c>
      <c r="O76" s="21">
        <v>0</v>
      </c>
      <c r="P76" s="18"/>
    </row>
    <row r="77" spans="1:16" ht="25.5">
      <c r="A77" s="12" t="s">
        <v>129</v>
      </c>
      <c r="B77" s="8" t="s">
        <v>130</v>
      </c>
      <c r="C77" s="21">
        <v>98.5</v>
      </c>
      <c r="D77" s="3">
        <v>30</v>
      </c>
      <c r="E77" s="3">
        <v>43</v>
      </c>
      <c r="F77" s="3">
        <v>46</v>
      </c>
      <c r="G77" s="31">
        <v>0</v>
      </c>
      <c r="H77" s="31">
        <v>0.4</v>
      </c>
      <c r="I77" s="31">
        <v>0.4</v>
      </c>
      <c r="J77" s="21">
        <v>3</v>
      </c>
      <c r="K77" s="72">
        <v>1</v>
      </c>
      <c r="L77" s="21">
        <v>0</v>
      </c>
      <c r="M77" s="21">
        <v>0</v>
      </c>
      <c r="N77" s="21">
        <v>1</v>
      </c>
      <c r="O77" s="21">
        <v>0</v>
      </c>
      <c r="P77" s="18"/>
    </row>
    <row r="78" spans="1:16" ht="25.5">
      <c r="A78" s="12" t="s">
        <v>131</v>
      </c>
      <c r="B78" s="8" t="s">
        <v>132</v>
      </c>
      <c r="C78" s="21">
        <v>152</v>
      </c>
      <c r="D78" s="3">
        <v>60</v>
      </c>
      <c r="E78" s="3">
        <v>88</v>
      </c>
      <c r="F78" s="3">
        <v>66</v>
      </c>
      <c r="G78" s="31">
        <v>0.4</v>
      </c>
      <c r="H78" s="31">
        <v>0.6</v>
      </c>
      <c r="I78" s="31">
        <v>0.4</v>
      </c>
      <c r="J78" s="21">
        <v>3</v>
      </c>
      <c r="K78" s="72">
        <v>1</v>
      </c>
      <c r="L78" s="21">
        <v>0</v>
      </c>
      <c r="M78" s="21">
        <v>0</v>
      </c>
      <c r="N78" s="21">
        <v>1</v>
      </c>
      <c r="O78" s="21">
        <v>0</v>
      </c>
      <c r="P78" s="18"/>
    </row>
    <row r="79" spans="1:16" ht="15">
      <c r="A79" s="12" t="s">
        <v>133</v>
      </c>
      <c r="B79" s="8" t="s">
        <v>69</v>
      </c>
      <c r="C79" s="21">
        <v>7</v>
      </c>
      <c r="D79" s="3">
        <v>1</v>
      </c>
      <c r="E79" s="3">
        <v>23</v>
      </c>
      <c r="F79" s="3">
        <v>51</v>
      </c>
      <c r="G79" s="31">
        <v>0</v>
      </c>
      <c r="H79" s="31">
        <v>3.3</v>
      </c>
      <c r="I79" s="31">
        <v>7</v>
      </c>
      <c r="J79" s="21">
        <v>10</v>
      </c>
      <c r="K79" s="72">
        <v>5</v>
      </c>
      <c r="L79" s="21">
        <v>1</v>
      </c>
      <c r="M79" s="21">
        <v>0</v>
      </c>
      <c r="N79" s="21">
        <v>3</v>
      </c>
      <c r="O79" s="21">
        <v>1</v>
      </c>
      <c r="P79" s="18"/>
    </row>
    <row r="80" spans="1:16" ht="15">
      <c r="A80" s="12" t="s">
        <v>134</v>
      </c>
      <c r="B80" s="8" t="s">
        <v>303</v>
      </c>
      <c r="C80" s="21">
        <v>8.4</v>
      </c>
      <c r="D80" s="3">
        <v>5</v>
      </c>
      <c r="E80" s="3">
        <v>9</v>
      </c>
      <c r="F80" s="3">
        <v>54</v>
      </c>
      <c r="G80" s="31">
        <v>0</v>
      </c>
      <c r="H80" s="31">
        <v>1.1</v>
      </c>
      <c r="I80" s="31">
        <v>6.4</v>
      </c>
      <c r="J80" s="21">
        <v>10</v>
      </c>
      <c r="K80" s="72">
        <v>5</v>
      </c>
      <c r="L80" s="21">
        <v>1</v>
      </c>
      <c r="M80" s="21">
        <v>0</v>
      </c>
      <c r="N80" s="21">
        <v>3</v>
      </c>
      <c r="O80" s="21">
        <v>1</v>
      </c>
      <c r="P80" s="18"/>
    </row>
    <row r="81" spans="1:16" ht="15">
      <c r="A81" s="12" t="s">
        <v>135</v>
      </c>
      <c r="B81" s="8" t="s">
        <v>7</v>
      </c>
      <c r="C81" s="21">
        <v>286.7</v>
      </c>
      <c r="D81" s="3">
        <v>3</v>
      </c>
      <c r="E81" s="3">
        <v>10</v>
      </c>
      <c r="F81" s="3">
        <v>1</v>
      </c>
      <c r="G81" s="31">
        <v>0</v>
      </c>
      <c r="H81" s="52">
        <v>0.03</v>
      </c>
      <c r="I81" s="52">
        <v>0</v>
      </c>
      <c r="J81" s="21">
        <v>0</v>
      </c>
      <c r="K81" s="72">
        <v>0</v>
      </c>
      <c r="L81" s="21">
        <v>0</v>
      </c>
      <c r="M81" s="21">
        <v>0</v>
      </c>
      <c r="N81" s="21">
        <v>0</v>
      </c>
      <c r="O81" s="21">
        <v>0</v>
      </c>
      <c r="P81" s="18"/>
    </row>
    <row r="82" spans="1:16" ht="25.5">
      <c r="A82" s="12" t="s">
        <v>136</v>
      </c>
      <c r="B82" s="8" t="s">
        <v>137</v>
      </c>
      <c r="C82" s="21">
        <v>380</v>
      </c>
      <c r="D82" s="3">
        <v>297</v>
      </c>
      <c r="E82" s="3">
        <v>357</v>
      </c>
      <c r="F82" s="3">
        <v>543</v>
      </c>
      <c r="G82" s="31">
        <v>0.8</v>
      </c>
      <c r="H82" s="31">
        <v>0.9</v>
      </c>
      <c r="I82" s="31">
        <v>1.4</v>
      </c>
      <c r="J82" s="21">
        <v>5</v>
      </c>
      <c r="K82" s="53">
        <v>17</v>
      </c>
      <c r="L82" s="53">
        <v>2</v>
      </c>
      <c r="M82" s="53">
        <v>1</v>
      </c>
      <c r="N82" s="53">
        <v>11</v>
      </c>
      <c r="O82" s="53">
        <v>3</v>
      </c>
      <c r="P82" s="18"/>
    </row>
    <row r="83" spans="1:16" ht="15">
      <c r="A83" s="12" t="s">
        <v>138</v>
      </c>
      <c r="B83" s="8" t="s">
        <v>139</v>
      </c>
      <c r="C83" s="21">
        <v>252.3</v>
      </c>
      <c r="D83" s="3">
        <v>701</v>
      </c>
      <c r="E83" s="3">
        <v>442</v>
      </c>
      <c r="F83" s="3">
        <v>802</v>
      </c>
      <c r="G83" s="31">
        <v>2.8</v>
      </c>
      <c r="H83" s="31">
        <v>1.7</v>
      </c>
      <c r="I83" s="31">
        <v>3.1</v>
      </c>
      <c r="J83" s="21">
        <v>7</v>
      </c>
      <c r="K83" s="72">
        <v>24</v>
      </c>
      <c r="L83" s="21">
        <v>2</v>
      </c>
      <c r="M83" s="21">
        <v>3</v>
      </c>
      <c r="N83" s="21">
        <v>15</v>
      </c>
      <c r="O83" s="21">
        <v>4</v>
      </c>
      <c r="P83" s="18"/>
    </row>
    <row r="84" spans="1:16" ht="15">
      <c r="A84" s="12" t="s">
        <v>140</v>
      </c>
      <c r="B84" s="8" t="s">
        <v>2</v>
      </c>
      <c r="C84" s="21">
        <v>369.7</v>
      </c>
      <c r="D84" s="3">
        <v>365</v>
      </c>
      <c r="E84" s="3">
        <v>335</v>
      </c>
      <c r="F84" s="3">
        <v>385</v>
      </c>
      <c r="G84" s="31">
        <v>0.9</v>
      </c>
      <c r="H84" s="31">
        <v>0.9</v>
      </c>
      <c r="I84" s="31">
        <v>1.04</v>
      </c>
      <c r="J84" s="21">
        <v>5</v>
      </c>
      <c r="K84" s="72">
        <v>19</v>
      </c>
      <c r="L84" s="21">
        <v>0</v>
      </c>
      <c r="M84" s="21">
        <v>4</v>
      </c>
      <c r="N84" s="21">
        <v>12</v>
      </c>
      <c r="O84" s="21">
        <v>3</v>
      </c>
      <c r="P84" s="18"/>
    </row>
    <row r="85" spans="1:16" ht="38.25">
      <c r="A85" s="12" t="s">
        <v>141</v>
      </c>
      <c r="B85" s="8" t="s">
        <v>142</v>
      </c>
      <c r="C85" s="21">
        <v>210</v>
      </c>
      <c r="D85" s="3">
        <v>173</v>
      </c>
      <c r="E85" s="3">
        <v>216</v>
      </c>
      <c r="F85" s="3">
        <v>222</v>
      </c>
      <c r="G85" s="31">
        <v>0.8</v>
      </c>
      <c r="H85" s="52">
        <v>1.03</v>
      </c>
      <c r="I85" s="52">
        <v>1</v>
      </c>
      <c r="J85" s="21">
        <v>5</v>
      </c>
      <c r="K85" s="72">
        <v>11</v>
      </c>
      <c r="L85" s="21">
        <v>1</v>
      </c>
      <c r="M85" s="21">
        <v>1</v>
      </c>
      <c r="N85" s="21">
        <v>7</v>
      </c>
      <c r="O85" s="21">
        <v>2</v>
      </c>
      <c r="P85" s="18"/>
    </row>
    <row r="86" spans="1:16" ht="15">
      <c r="A86" s="12" t="s">
        <v>143</v>
      </c>
      <c r="B86" s="8" t="s">
        <v>2</v>
      </c>
      <c r="C86" s="21">
        <v>446.3</v>
      </c>
      <c r="D86" s="3">
        <v>44</v>
      </c>
      <c r="E86" s="3">
        <v>51</v>
      </c>
      <c r="F86" s="3">
        <v>76</v>
      </c>
      <c r="G86" s="21">
        <v>0.09</v>
      </c>
      <c r="H86" s="21">
        <v>0.1</v>
      </c>
      <c r="I86" s="21">
        <v>0.1</v>
      </c>
      <c r="J86" s="21">
        <v>3</v>
      </c>
      <c r="K86" s="72">
        <v>2</v>
      </c>
      <c r="L86" s="21">
        <v>0</v>
      </c>
      <c r="M86" s="21">
        <v>0</v>
      </c>
      <c r="N86" s="21">
        <v>2</v>
      </c>
      <c r="O86" s="21">
        <v>0</v>
      </c>
      <c r="P86" s="18"/>
    </row>
    <row r="87" spans="1:16" ht="15">
      <c r="A87" s="12" t="s">
        <v>144</v>
      </c>
      <c r="B87" s="8" t="s">
        <v>2</v>
      </c>
      <c r="C87" s="34">
        <v>273.5</v>
      </c>
      <c r="D87" s="3">
        <v>474</v>
      </c>
      <c r="E87" s="3">
        <v>388</v>
      </c>
      <c r="F87" s="3">
        <v>435</v>
      </c>
      <c r="G87" s="31">
        <v>1.5</v>
      </c>
      <c r="H87" s="31">
        <v>1.4</v>
      </c>
      <c r="I87" s="31">
        <v>1.5</v>
      </c>
      <c r="J87" s="21">
        <v>5</v>
      </c>
      <c r="K87" s="72">
        <v>21</v>
      </c>
      <c r="L87" s="21">
        <v>0</v>
      </c>
      <c r="M87" s="21">
        <v>5</v>
      </c>
      <c r="N87" s="21">
        <v>12</v>
      </c>
      <c r="O87" s="21">
        <v>4</v>
      </c>
      <c r="P87" s="18"/>
    </row>
    <row r="88" spans="1:16" ht="38.25">
      <c r="A88" s="12" t="s">
        <v>145</v>
      </c>
      <c r="B88" s="8" t="s">
        <v>146</v>
      </c>
      <c r="C88" s="21">
        <v>44.8</v>
      </c>
      <c r="D88" s="3">
        <v>34</v>
      </c>
      <c r="E88" s="3">
        <v>46</v>
      </c>
      <c r="F88" s="3">
        <v>63</v>
      </c>
      <c r="G88" s="31" t="s">
        <v>277</v>
      </c>
      <c r="H88" s="52">
        <v>1.03</v>
      </c>
      <c r="I88" s="52">
        <v>1.4</v>
      </c>
      <c r="J88" s="21">
        <v>5</v>
      </c>
      <c r="K88" s="72">
        <v>3</v>
      </c>
      <c r="L88" s="21">
        <v>0</v>
      </c>
      <c r="M88" s="21">
        <v>0</v>
      </c>
      <c r="N88" s="21">
        <v>3</v>
      </c>
      <c r="O88" s="21">
        <v>0</v>
      </c>
      <c r="P88" s="18"/>
    </row>
    <row r="89" spans="1:16" ht="38.25">
      <c r="A89" s="12" t="s">
        <v>147</v>
      </c>
      <c r="B89" s="8" t="s">
        <v>148</v>
      </c>
      <c r="C89" s="21">
        <v>80.4</v>
      </c>
      <c r="D89" s="3">
        <v>119</v>
      </c>
      <c r="E89" s="3">
        <v>107</v>
      </c>
      <c r="F89" s="3">
        <v>106</v>
      </c>
      <c r="G89" s="31">
        <v>1.5</v>
      </c>
      <c r="H89" s="31">
        <v>1.3</v>
      </c>
      <c r="I89" s="31">
        <v>1.3</v>
      </c>
      <c r="J89" s="21">
        <v>5</v>
      </c>
      <c r="K89" s="72">
        <v>5</v>
      </c>
      <c r="L89" s="21">
        <v>0</v>
      </c>
      <c r="M89" s="21">
        <v>1</v>
      </c>
      <c r="N89" s="21">
        <v>3</v>
      </c>
      <c r="O89" s="21">
        <v>1</v>
      </c>
      <c r="P89" s="18"/>
    </row>
    <row r="90" spans="1:16" ht="38.25">
      <c r="A90" s="12" t="s">
        <v>149</v>
      </c>
      <c r="B90" s="8" t="s">
        <v>218</v>
      </c>
      <c r="C90" s="21">
        <v>65.2</v>
      </c>
      <c r="D90" s="3">
        <v>86</v>
      </c>
      <c r="E90" s="3">
        <v>88</v>
      </c>
      <c r="F90" s="3">
        <v>109</v>
      </c>
      <c r="G90" s="31">
        <v>1.3</v>
      </c>
      <c r="H90" s="31">
        <v>1.3</v>
      </c>
      <c r="I90" s="31">
        <v>1.4</v>
      </c>
      <c r="J90" s="21">
        <v>5</v>
      </c>
      <c r="K90" s="72">
        <v>5</v>
      </c>
      <c r="L90" s="21">
        <v>0</v>
      </c>
      <c r="M90" s="21">
        <v>1</v>
      </c>
      <c r="N90" s="21">
        <v>3</v>
      </c>
      <c r="O90" s="21">
        <v>1</v>
      </c>
      <c r="P90" s="18"/>
    </row>
    <row r="91" spans="1:16" ht="15">
      <c r="A91" s="12" t="s">
        <v>150</v>
      </c>
      <c r="B91" s="8" t="s">
        <v>234</v>
      </c>
      <c r="C91" s="21">
        <v>33.8</v>
      </c>
      <c r="D91" s="3">
        <v>38</v>
      </c>
      <c r="E91" s="3">
        <v>35</v>
      </c>
      <c r="F91" s="3">
        <v>55</v>
      </c>
      <c r="G91" s="31">
        <v>1.1</v>
      </c>
      <c r="H91" s="31">
        <v>1.04</v>
      </c>
      <c r="I91" s="31">
        <v>1.6</v>
      </c>
      <c r="J91" s="21">
        <v>5</v>
      </c>
      <c r="K91" s="72">
        <v>2</v>
      </c>
      <c r="L91" s="21">
        <v>0</v>
      </c>
      <c r="M91" s="21">
        <v>0</v>
      </c>
      <c r="N91" s="21">
        <v>2</v>
      </c>
      <c r="O91" s="21">
        <v>0</v>
      </c>
      <c r="P91" s="18"/>
    </row>
    <row r="92" spans="1:16" ht="15">
      <c r="A92" s="12" t="s">
        <v>151</v>
      </c>
      <c r="B92" s="8" t="s">
        <v>235</v>
      </c>
      <c r="C92" s="21">
        <v>35.1</v>
      </c>
      <c r="D92" s="3">
        <v>35</v>
      </c>
      <c r="E92" s="3">
        <v>57</v>
      </c>
      <c r="F92" s="3">
        <v>61</v>
      </c>
      <c r="G92" s="31" t="s">
        <v>274</v>
      </c>
      <c r="H92" s="31">
        <v>1.6</v>
      </c>
      <c r="I92" s="31">
        <v>1.7</v>
      </c>
      <c r="J92" s="21">
        <v>5</v>
      </c>
      <c r="K92" s="72">
        <v>3</v>
      </c>
      <c r="L92" s="21">
        <v>0</v>
      </c>
      <c r="M92" s="21">
        <v>0</v>
      </c>
      <c r="N92" s="21">
        <v>3</v>
      </c>
      <c r="O92" s="21">
        <v>0</v>
      </c>
      <c r="P92" s="18"/>
    </row>
    <row r="93" spans="1:16" ht="15">
      <c r="A93" s="12" t="s">
        <v>231</v>
      </c>
      <c r="B93" s="8" t="s">
        <v>236</v>
      </c>
      <c r="C93" s="21">
        <v>119.3</v>
      </c>
      <c r="D93" s="3">
        <v>162</v>
      </c>
      <c r="E93" s="3">
        <v>188</v>
      </c>
      <c r="F93" s="3">
        <v>109</v>
      </c>
      <c r="G93" s="31">
        <v>1.3</v>
      </c>
      <c r="H93" s="31">
        <v>1.5</v>
      </c>
      <c r="I93" s="31">
        <v>0.9</v>
      </c>
      <c r="J93" s="21">
        <v>3</v>
      </c>
      <c r="K93" s="72">
        <v>3</v>
      </c>
      <c r="L93" s="21">
        <v>0</v>
      </c>
      <c r="M93" s="21">
        <v>0</v>
      </c>
      <c r="N93" s="21">
        <v>3</v>
      </c>
      <c r="O93" s="21">
        <v>0</v>
      </c>
      <c r="P93" s="18"/>
    </row>
    <row r="94" spans="1:17" s="7" customFormat="1" ht="15">
      <c r="A94" s="12" t="s">
        <v>232</v>
      </c>
      <c r="B94" s="8" t="s">
        <v>35</v>
      </c>
      <c r="C94" s="21">
        <v>28.2</v>
      </c>
      <c r="D94" s="3">
        <v>0</v>
      </c>
      <c r="E94" s="3">
        <v>61</v>
      </c>
      <c r="F94" s="3">
        <v>0</v>
      </c>
      <c r="G94" s="31">
        <v>0</v>
      </c>
      <c r="H94" s="31">
        <v>2.1</v>
      </c>
      <c r="I94" s="31">
        <v>0</v>
      </c>
      <c r="J94" s="21">
        <v>0</v>
      </c>
      <c r="K94" s="72">
        <v>0</v>
      </c>
      <c r="L94" s="21">
        <v>0</v>
      </c>
      <c r="M94" s="21">
        <v>0</v>
      </c>
      <c r="N94" s="21">
        <v>0</v>
      </c>
      <c r="O94" s="21">
        <v>0</v>
      </c>
      <c r="P94" s="18"/>
      <c r="Q94"/>
    </row>
    <row r="95" spans="1:16" ht="15">
      <c r="A95" s="12" t="s">
        <v>233</v>
      </c>
      <c r="B95" s="8" t="s">
        <v>36</v>
      </c>
      <c r="C95" s="21">
        <v>22.8</v>
      </c>
      <c r="D95" s="3">
        <v>86</v>
      </c>
      <c r="E95" s="3">
        <v>89</v>
      </c>
      <c r="F95" s="3">
        <v>99</v>
      </c>
      <c r="G95" s="31">
        <v>3.7</v>
      </c>
      <c r="H95" s="31">
        <v>3.9</v>
      </c>
      <c r="I95" s="31">
        <v>4.3</v>
      </c>
      <c r="J95" s="21">
        <v>8</v>
      </c>
      <c r="K95" s="72">
        <v>7</v>
      </c>
      <c r="L95" s="21">
        <v>1</v>
      </c>
      <c r="M95" s="21">
        <v>0</v>
      </c>
      <c r="N95" s="21">
        <v>5</v>
      </c>
      <c r="O95" s="21">
        <v>1</v>
      </c>
      <c r="P95" s="18"/>
    </row>
    <row r="96" spans="1:16" ht="15">
      <c r="A96" s="12" t="s">
        <v>260</v>
      </c>
      <c r="B96" s="38" t="s">
        <v>259</v>
      </c>
      <c r="C96" s="37">
        <v>30.3</v>
      </c>
      <c r="D96" s="3">
        <v>75</v>
      </c>
      <c r="E96" s="3">
        <v>79</v>
      </c>
      <c r="F96" s="3">
        <v>80</v>
      </c>
      <c r="G96" s="31">
        <v>2.4</v>
      </c>
      <c r="H96" s="31">
        <v>2.6</v>
      </c>
      <c r="I96" s="31">
        <v>2.6</v>
      </c>
      <c r="J96" s="21">
        <v>7</v>
      </c>
      <c r="K96" s="72">
        <v>5</v>
      </c>
      <c r="L96" s="21">
        <v>0</v>
      </c>
      <c r="M96" s="21">
        <v>1</v>
      </c>
      <c r="N96" s="21">
        <v>4</v>
      </c>
      <c r="O96" s="21">
        <v>0</v>
      </c>
      <c r="P96" s="18"/>
    </row>
    <row r="97" spans="1:16" ht="15">
      <c r="A97" s="12" t="s">
        <v>304</v>
      </c>
      <c r="B97" s="38" t="s">
        <v>280</v>
      </c>
      <c r="C97" s="37">
        <v>35.4</v>
      </c>
      <c r="D97" s="3">
        <v>0</v>
      </c>
      <c r="E97" s="3">
        <v>39</v>
      </c>
      <c r="F97" s="3">
        <v>24</v>
      </c>
      <c r="G97" s="3">
        <v>0</v>
      </c>
      <c r="H97" s="31">
        <v>1.1</v>
      </c>
      <c r="I97" s="31">
        <v>0.7</v>
      </c>
      <c r="J97" s="21">
        <v>3</v>
      </c>
      <c r="K97" s="72">
        <v>0</v>
      </c>
      <c r="L97" s="21">
        <v>0</v>
      </c>
      <c r="M97" s="21">
        <v>0</v>
      </c>
      <c r="N97" s="21">
        <v>0</v>
      </c>
      <c r="O97" s="21">
        <v>0</v>
      </c>
      <c r="P97" s="18"/>
    </row>
    <row r="98" spans="1:16" ht="15">
      <c r="A98" s="12" t="s">
        <v>152</v>
      </c>
      <c r="B98" s="8" t="s">
        <v>7</v>
      </c>
      <c r="C98" s="21">
        <v>339.8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21">
        <v>0</v>
      </c>
      <c r="J98" s="21">
        <v>0</v>
      </c>
      <c r="K98" s="72">
        <v>0</v>
      </c>
      <c r="L98" s="21">
        <v>0</v>
      </c>
      <c r="M98" s="21">
        <v>0</v>
      </c>
      <c r="N98" s="21">
        <v>0</v>
      </c>
      <c r="O98" s="21">
        <v>0</v>
      </c>
      <c r="P98" s="18"/>
    </row>
    <row r="99" spans="1:16" ht="25.5">
      <c r="A99" s="12" t="s">
        <v>153</v>
      </c>
      <c r="B99" s="8" t="s">
        <v>154</v>
      </c>
      <c r="C99" s="21">
        <v>142.2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21">
        <v>0</v>
      </c>
      <c r="J99" s="21">
        <v>0</v>
      </c>
      <c r="K99" s="72">
        <v>0</v>
      </c>
      <c r="L99" s="21">
        <v>0</v>
      </c>
      <c r="M99" s="21">
        <v>0</v>
      </c>
      <c r="N99" s="21">
        <v>0</v>
      </c>
      <c r="O99" s="21">
        <v>0</v>
      </c>
      <c r="P99" s="18"/>
    </row>
    <row r="100" spans="1:16" ht="15">
      <c r="A100" s="12" t="s">
        <v>155</v>
      </c>
      <c r="B100" s="8" t="s">
        <v>7</v>
      </c>
      <c r="C100" s="34">
        <v>1002.4</v>
      </c>
      <c r="D100" s="3">
        <v>790</v>
      </c>
      <c r="E100" s="3">
        <v>721</v>
      </c>
      <c r="F100" s="3">
        <v>565</v>
      </c>
      <c r="G100" s="31">
        <v>0.7</v>
      </c>
      <c r="H100" s="31">
        <v>0.7</v>
      </c>
      <c r="I100" s="31">
        <v>0.56</v>
      </c>
      <c r="J100" s="21">
        <v>3</v>
      </c>
      <c r="K100" s="72">
        <v>16</v>
      </c>
      <c r="L100" s="21">
        <v>0</v>
      </c>
      <c r="M100" s="21">
        <v>4</v>
      </c>
      <c r="N100" s="21">
        <v>9</v>
      </c>
      <c r="O100" s="21">
        <v>3</v>
      </c>
      <c r="P100" s="18"/>
    </row>
    <row r="101" spans="1:16" ht="25.5">
      <c r="A101" s="12" t="s">
        <v>156</v>
      </c>
      <c r="B101" s="8" t="s">
        <v>157</v>
      </c>
      <c r="C101" s="21">
        <v>147.8</v>
      </c>
      <c r="D101" s="3">
        <v>107</v>
      </c>
      <c r="E101" s="3">
        <v>155</v>
      </c>
      <c r="F101" s="3">
        <v>268</v>
      </c>
      <c r="G101" s="31">
        <v>0.7</v>
      </c>
      <c r="H101" s="52">
        <v>1.05</v>
      </c>
      <c r="I101" s="52">
        <v>1.8</v>
      </c>
      <c r="J101" s="21">
        <v>5</v>
      </c>
      <c r="K101" s="72">
        <v>13</v>
      </c>
      <c r="L101" s="21">
        <v>1</v>
      </c>
      <c r="M101" s="21">
        <v>2</v>
      </c>
      <c r="N101" s="21">
        <v>8</v>
      </c>
      <c r="O101" s="21">
        <v>2</v>
      </c>
      <c r="P101" s="18"/>
    </row>
    <row r="102" spans="1:16" ht="25.5">
      <c r="A102" s="12" t="s">
        <v>158</v>
      </c>
      <c r="B102" s="8" t="s">
        <v>161</v>
      </c>
      <c r="C102" s="21">
        <v>60.5</v>
      </c>
      <c r="D102" s="3">
        <v>69</v>
      </c>
      <c r="E102" s="3">
        <v>87</v>
      </c>
      <c r="F102" s="3">
        <v>70</v>
      </c>
      <c r="G102" s="31">
        <v>1.1</v>
      </c>
      <c r="H102" s="31">
        <v>1.4</v>
      </c>
      <c r="I102" s="31">
        <v>1.1</v>
      </c>
      <c r="J102" s="21">
        <v>5</v>
      </c>
      <c r="K102" s="72">
        <v>3</v>
      </c>
      <c r="L102" s="21">
        <v>0</v>
      </c>
      <c r="M102" s="21">
        <v>0</v>
      </c>
      <c r="N102" s="21">
        <v>3</v>
      </c>
      <c r="O102" s="21">
        <v>0</v>
      </c>
      <c r="P102" s="18"/>
    </row>
    <row r="103" spans="1:16" ht="25.5">
      <c r="A103" s="12" t="s">
        <v>159</v>
      </c>
      <c r="B103" s="8" t="s">
        <v>160</v>
      </c>
      <c r="C103" s="21">
        <v>166.2</v>
      </c>
      <c r="D103" s="20">
        <v>177</v>
      </c>
      <c r="E103" s="20">
        <v>76</v>
      </c>
      <c r="F103" s="20">
        <v>201</v>
      </c>
      <c r="G103" s="31">
        <v>1.1</v>
      </c>
      <c r="H103" s="31">
        <v>0.4</v>
      </c>
      <c r="I103" s="31">
        <v>1.2</v>
      </c>
      <c r="J103" s="21">
        <v>5</v>
      </c>
      <c r="K103" s="72">
        <v>10</v>
      </c>
      <c r="L103" s="53">
        <v>1</v>
      </c>
      <c r="M103" s="53">
        <v>1</v>
      </c>
      <c r="N103" s="53">
        <v>6</v>
      </c>
      <c r="O103" s="53">
        <v>2</v>
      </c>
      <c r="P103" s="18"/>
    </row>
    <row r="104" spans="1:16" ht="15">
      <c r="A104" s="12" t="s">
        <v>237</v>
      </c>
      <c r="B104" s="8" t="s">
        <v>238</v>
      </c>
      <c r="C104" s="21">
        <v>31.01</v>
      </c>
      <c r="D104" s="20">
        <v>22</v>
      </c>
      <c r="E104" s="20">
        <v>119</v>
      </c>
      <c r="F104" s="20">
        <v>80</v>
      </c>
      <c r="G104" s="31">
        <v>0</v>
      </c>
      <c r="H104" s="31">
        <v>3.8</v>
      </c>
      <c r="I104" s="31">
        <v>2.5</v>
      </c>
      <c r="J104" s="21">
        <v>7</v>
      </c>
      <c r="K104" s="72">
        <v>5</v>
      </c>
      <c r="L104" s="67">
        <v>0</v>
      </c>
      <c r="M104" s="67">
        <v>1</v>
      </c>
      <c r="N104" s="67">
        <v>3</v>
      </c>
      <c r="O104" s="67">
        <v>1</v>
      </c>
      <c r="P104" s="18"/>
    </row>
    <row r="105" spans="1:16" ht="30">
      <c r="A105" s="12" t="s">
        <v>262</v>
      </c>
      <c r="B105" s="39" t="s">
        <v>316</v>
      </c>
      <c r="C105" s="37">
        <v>45.4</v>
      </c>
      <c r="D105" s="20">
        <v>133</v>
      </c>
      <c r="E105" s="20">
        <v>133</v>
      </c>
      <c r="F105" s="20">
        <v>98</v>
      </c>
      <c r="G105" s="31">
        <v>2.9</v>
      </c>
      <c r="H105" s="31">
        <v>2.9</v>
      </c>
      <c r="I105" s="31">
        <v>2.1</v>
      </c>
      <c r="J105" s="21">
        <v>7</v>
      </c>
      <c r="K105" s="72">
        <v>4</v>
      </c>
      <c r="L105" s="21">
        <v>0</v>
      </c>
      <c r="M105" s="21">
        <v>1</v>
      </c>
      <c r="N105" s="21">
        <v>4</v>
      </c>
      <c r="O105" s="21">
        <v>0</v>
      </c>
      <c r="P105" s="18"/>
    </row>
    <row r="106" spans="1:16" ht="15">
      <c r="A106" s="12" t="s">
        <v>263</v>
      </c>
      <c r="B106" s="39" t="s">
        <v>261</v>
      </c>
      <c r="C106" s="37">
        <v>20.5</v>
      </c>
      <c r="D106" s="20">
        <v>42</v>
      </c>
      <c r="E106" s="20">
        <v>47</v>
      </c>
      <c r="F106" s="20">
        <v>56</v>
      </c>
      <c r="G106" s="31">
        <v>2</v>
      </c>
      <c r="H106" s="31">
        <v>2.3</v>
      </c>
      <c r="I106" s="31">
        <v>2.7</v>
      </c>
      <c r="J106" s="21">
        <v>7</v>
      </c>
      <c r="K106" s="72">
        <v>3</v>
      </c>
      <c r="L106" s="21">
        <v>0</v>
      </c>
      <c r="M106" s="21">
        <v>0</v>
      </c>
      <c r="N106" s="21">
        <v>3</v>
      </c>
      <c r="O106" s="21">
        <v>0</v>
      </c>
      <c r="P106" s="18"/>
    </row>
    <row r="107" spans="1:16" ht="15">
      <c r="A107" s="12" t="s">
        <v>162</v>
      </c>
      <c r="B107" s="8" t="s">
        <v>7</v>
      </c>
      <c r="C107" s="32">
        <v>2738.4</v>
      </c>
      <c r="D107" s="3">
        <v>1463</v>
      </c>
      <c r="E107" s="3">
        <v>2057</v>
      </c>
      <c r="F107" s="3">
        <v>2110</v>
      </c>
      <c r="G107" s="31">
        <v>0.5</v>
      </c>
      <c r="H107" s="31">
        <v>0.7</v>
      </c>
      <c r="I107" s="31">
        <v>0.7</v>
      </c>
      <c r="J107" s="21">
        <v>3</v>
      </c>
      <c r="K107" s="72">
        <v>63</v>
      </c>
      <c r="L107" s="21">
        <v>0</v>
      </c>
      <c r="M107" s="21">
        <v>15</v>
      </c>
      <c r="N107" s="21">
        <v>36</v>
      </c>
      <c r="O107" s="21">
        <v>12</v>
      </c>
      <c r="P107" s="18"/>
    </row>
    <row r="108" spans="1:16" ht="38.25">
      <c r="A108" s="12" t="s">
        <v>163</v>
      </c>
      <c r="B108" s="8" t="s">
        <v>164</v>
      </c>
      <c r="C108" s="21">
        <v>171.3</v>
      </c>
      <c r="D108" s="3">
        <v>122</v>
      </c>
      <c r="E108" s="3">
        <v>129</v>
      </c>
      <c r="F108" s="3">
        <v>134</v>
      </c>
      <c r="G108" s="31">
        <v>0.7</v>
      </c>
      <c r="H108" s="31">
        <v>0.7</v>
      </c>
      <c r="I108" s="31">
        <v>0.7</v>
      </c>
      <c r="J108" s="21">
        <v>3</v>
      </c>
      <c r="K108" s="72">
        <v>4</v>
      </c>
      <c r="L108" s="21">
        <v>0</v>
      </c>
      <c r="M108" s="21">
        <v>1</v>
      </c>
      <c r="N108" s="21">
        <v>3</v>
      </c>
      <c r="O108" s="21">
        <v>0</v>
      </c>
      <c r="P108" s="18"/>
    </row>
    <row r="109" spans="1:16" ht="15">
      <c r="A109" s="12" t="s">
        <v>165</v>
      </c>
      <c r="B109" s="8" t="s">
        <v>40</v>
      </c>
      <c r="C109" s="21">
        <v>1607.3</v>
      </c>
      <c r="D109" s="3">
        <v>967</v>
      </c>
      <c r="E109" s="3">
        <v>858</v>
      </c>
      <c r="F109" s="3">
        <v>932</v>
      </c>
      <c r="G109" s="31">
        <v>0.6</v>
      </c>
      <c r="H109" s="31">
        <v>0.5</v>
      </c>
      <c r="I109" s="31">
        <v>0.5</v>
      </c>
      <c r="J109" s="21">
        <v>3</v>
      </c>
      <c r="K109" s="72">
        <v>14</v>
      </c>
      <c r="L109" s="21">
        <v>0</v>
      </c>
      <c r="M109" s="21">
        <v>3</v>
      </c>
      <c r="N109" s="21">
        <v>11</v>
      </c>
      <c r="O109" s="21">
        <v>0</v>
      </c>
      <c r="P109" s="18"/>
    </row>
    <row r="110" spans="1:16" ht="15">
      <c r="A110" s="12" t="s">
        <v>166</v>
      </c>
      <c r="B110" s="8" t="s">
        <v>41</v>
      </c>
      <c r="C110" s="21">
        <v>554</v>
      </c>
      <c r="D110" s="3">
        <v>410</v>
      </c>
      <c r="E110" s="3">
        <v>402</v>
      </c>
      <c r="F110" s="3">
        <v>406</v>
      </c>
      <c r="G110" s="31">
        <v>0.7</v>
      </c>
      <c r="H110" s="31">
        <v>0.7</v>
      </c>
      <c r="I110" s="31">
        <v>0.7</v>
      </c>
      <c r="J110" s="21">
        <v>3</v>
      </c>
      <c r="K110" s="72">
        <v>12</v>
      </c>
      <c r="L110" s="21">
        <v>1</v>
      </c>
      <c r="M110" s="21">
        <v>2</v>
      </c>
      <c r="N110" s="21">
        <v>7</v>
      </c>
      <c r="O110" s="21">
        <v>2</v>
      </c>
      <c r="P110" s="18"/>
    </row>
    <row r="111" spans="1:16" ht="15">
      <c r="A111" s="12" t="s">
        <v>167</v>
      </c>
      <c r="B111" s="8" t="s">
        <v>2</v>
      </c>
      <c r="C111" s="34">
        <v>1351.6</v>
      </c>
      <c r="D111" s="3">
        <v>178</v>
      </c>
      <c r="E111" s="3">
        <v>219</v>
      </c>
      <c r="F111" s="3">
        <v>303</v>
      </c>
      <c r="G111" s="21">
        <v>0.1</v>
      </c>
      <c r="H111" s="31">
        <v>0.2</v>
      </c>
      <c r="I111" s="31">
        <v>0.2</v>
      </c>
      <c r="J111" s="21">
        <v>3</v>
      </c>
      <c r="K111" s="72">
        <v>9</v>
      </c>
      <c r="L111" s="21">
        <v>0</v>
      </c>
      <c r="M111" s="21">
        <v>2</v>
      </c>
      <c r="N111" s="21">
        <v>6</v>
      </c>
      <c r="O111" s="21">
        <v>1</v>
      </c>
      <c r="P111" s="18"/>
    </row>
    <row r="112" spans="1:16" ht="15">
      <c r="A112" s="12" t="s">
        <v>168</v>
      </c>
      <c r="B112" s="8" t="s">
        <v>43</v>
      </c>
      <c r="C112" s="21">
        <v>2838.4</v>
      </c>
      <c r="D112" s="3">
        <v>701</v>
      </c>
      <c r="E112" s="3">
        <v>401</v>
      </c>
      <c r="F112" s="3">
        <v>426</v>
      </c>
      <c r="G112" s="21" t="s">
        <v>275</v>
      </c>
      <c r="H112" s="31">
        <v>0.1</v>
      </c>
      <c r="I112" s="31">
        <v>0.1</v>
      </c>
      <c r="J112" s="21">
        <v>3</v>
      </c>
      <c r="K112" s="72">
        <v>12</v>
      </c>
      <c r="L112" s="21">
        <v>3</v>
      </c>
      <c r="M112" s="21">
        <v>0</v>
      </c>
      <c r="N112" s="21">
        <v>7</v>
      </c>
      <c r="O112" s="21">
        <v>2</v>
      </c>
      <c r="P112" s="18"/>
    </row>
    <row r="113" spans="1:16" ht="15">
      <c r="A113" s="12" t="s">
        <v>169</v>
      </c>
      <c r="B113" s="8" t="s">
        <v>7</v>
      </c>
      <c r="C113" s="49">
        <v>776.8</v>
      </c>
      <c r="D113" s="3">
        <v>678</v>
      </c>
      <c r="E113" s="3">
        <v>554</v>
      </c>
      <c r="F113" s="3">
        <v>840</v>
      </c>
      <c r="G113" s="31">
        <v>0.8</v>
      </c>
      <c r="H113" s="31">
        <v>0.7</v>
      </c>
      <c r="I113" s="31">
        <v>1</v>
      </c>
      <c r="J113" s="21">
        <v>5</v>
      </c>
      <c r="K113" s="72">
        <v>42</v>
      </c>
      <c r="L113" s="21">
        <v>0</v>
      </c>
      <c r="M113" s="21">
        <v>10</v>
      </c>
      <c r="N113" s="21">
        <v>24</v>
      </c>
      <c r="O113" s="21">
        <v>8</v>
      </c>
      <c r="P113" s="18"/>
    </row>
    <row r="114" spans="1:16" ht="25.5">
      <c r="A114" s="12" t="s">
        <v>170</v>
      </c>
      <c r="B114" s="8" t="s">
        <v>171</v>
      </c>
      <c r="C114" s="21">
        <v>312.9</v>
      </c>
      <c r="D114" s="3">
        <v>431</v>
      </c>
      <c r="E114" s="3">
        <v>575</v>
      </c>
      <c r="F114" s="3">
        <v>641</v>
      </c>
      <c r="G114" s="31">
        <v>1.3</v>
      </c>
      <c r="H114" s="31">
        <v>1.8</v>
      </c>
      <c r="I114" s="31">
        <v>2</v>
      </c>
      <c r="J114" s="21">
        <v>7</v>
      </c>
      <c r="K114" s="74">
        <v>44</v>
      </c>
      <c r="L114" s="21">
        <v>0</v>
      </c>
      <c r="M114" s="21">
        <v>0</v>
      </c>
      <c r="N114" s="21">
        <v>0</v>
      </c>
      <c r="O114" s="21">
        <v>0</v>
      </c>
      <c r="P114" s="18"/>
    </row>
    <row r="115" spans="1:16" ht="15">
      <c r="A115" s="12" t="s">
        <v>172</v>
      </c>
      <c r="B115" s="8" t="s">
        <v>240</v>
      </c>
      <c r="C115" s="21">
        <v>54.5</v>
      </c>
      <c r="D115" s="3">
        <v>0</v>
      </c>
      <c r="E115" s="3">
        <v>110</v>
      </c>
      <c r="F115" s="3">
        <v>82</v>
      </c>
      <c r="G115" s="31">
        <v>0</v>
      </c>
      <c r="H115" s="52">
        <v>2.02</v>
      </c>
      <c r="I115" s="52">
        <v>1.5</v>
      </c>
      <c r="J115" s="21">
        <v>5</v>
      </c>
      <c r="K115" s="72">
        <v>4</v>
      </c>
      <c r="L115" s="21">
        <v>0</v>
      </c>
      <c r="M115" s="21">
        <v>1</v>
      </c>
      <c r="N115" s="21">
        <v>3</v>
      </c>
      <c r="O115" s="21">
        <v>0</v>
      </c>
      <c r="P115" s="18"/>
    </row>
    <row r="116" spans="1:16" ht="15">
      <c r="A116" s="12" t="s">
        <v>173</v>
      </c>
      <c r="B116" s="8" t="s">
        <v>45</v>
      </c>
      <c r="C116" s="21">
        <v>13.43</v>
      </c>
      <c r="D116" s="3">
        <v>40</v>
      </c>
      <c r="E116" s="3">
        <v>38</v>
      </c>
      <c r="F116" s="3">
        <v>74</v>
      </c>
      <c r="G116" s="31">
        <v>1.4</v>
      </c>
      <c r="H116" s="31">
        <v>1.2</v>
      </c>
      <c r="I116" s="31">
        <v>5.5</v>
      </c>
      <c r="J116" s="21">
        <v>8</v>
      </c>
      <c r="K116" s="72">
        <v>5</v>
      </c>
      <c r="L116" s="21">
        <v>1</v>
      </c>
      <c r="M116" s="21">
        <v>0</v>
      </c>
      <c r="N116" s="21">
        <v>3</v>
      </c>
      <c r="O116" s="21">
        <v>1</v>
      </c>
      <c r="P116" s="18"/>
    </row>
    <row r="117" spans="1:16" ht="28.5" customHeight="1">
      <c r="A117" s="12" t="s">
        <v>174</v>
      </c>
      <c r="B117" s="8" t="s">
        <v>46</v>
      </c>
      <c r="C117" s="21">
        <v>25.3</v>
      </c>
      <c r="D117" s="3">
        <v>78</v>
      </c>
      <c r="E117" s="3">
        <v>107</v>
      </c>
      <c r="F117" s="3">
        <v>109</v>
      </c>
      <c r="G117" s="31">
        <v>3.1</v>
      </c>
      <c r="H117" s="31">
        <v>4.2</v>
      </c>
      <c r="I117" s="31">
        <v>4.3</v>
      </c>
      <c r="J117" s="21">
        <v>8</v>
      </c>
      <c r="K117" s="72">
        <v>5</v>
      </c>
      <c r="L117" s="21">
        <v>1</v>
      </c>
      <c r="M117" s="21">
        <v>0</v>
      </c>
      <c r="N117" s="21">
        <v>3</v>
      </c>
      <c r="O117" s="21">
        <v>1</v>
      </c>
      <c r="P117" s="18"/>
    </row>
    <row r="118" spans="1:16" ht="15">
      <c r="A118" s="12" t="s">
        <v>221</v>
      </c>
      <c r="B118" s="8" t="s">
        <v>222</v>
      </c>
      <c r="C118" s="21">
        <v>47.1</v>
      </c>
      <c r="D118" s="3">
        <v>0</v>
      </c>
      <c r="E118" s="3">
        <v>113</v>
      </c>
      <c r="F118" s="3">
        <v>105</v>
      </c>
      <c r="G118" s="31">
        <v>0</v>
      </c>
      <c r="H118" s="31">
        <v>2.4</v>
      </c>
      <c r="I118" s="31">
        <v>2.2</v>
      </c>
      <c r="J118" s="21">
        <v>7</v>
      </c>
      <c r="K118" s="72">
        <v>3</v>
      </c>
      <c r="L118" s="21">
        <v>0</v>
      </c>
      <c r="M118" s="21">
        <v>0</v>
      </c>
      <c r="N118" s="21">
        <v>3</v>
      </c>
      <c r="O118" s="21">
        <v>0</v>
      </c>
      <c r="P118" s="18"/>
    </row>
    <row r="119" spans="1:16" ht="15">
      <c r="A119" s="12" t="s">
        <v>239</v>
      </c>
      <c r="B119" s="8" t="s">
        <v>47</v>
      </c>
      <c r="C119" s="21">
        <v>284.8</v>
      </c>
      <c r="D119" s="3">
        <v>773</v>
      </c>
      <c r="E119" s="63">
        <v>759</v>
      </c>
      <c r="F119" s="63">
        <v>818</v>
      </c>
      <c r="G119" s="31">
        <v>2.7</v>
      </c>
      <c r="H119" s="31">
        <v>2.7</v>
      </c>
      <c r="I119" s="31">
        <v>2.8</v>
      </c>
      <c r="J119" s="21">
        <v>7</v>
      </c>
      <c r="K119" s="72">
        <v>33</v>
      </c>
      <c r="L119" s="21">
        <v>5</v>
      </c>
      <c r="M119" s="21">
        <v>3</v>
      </c>
      <c r="N119" s="21">
        <v>20</v>
      </c>
      <c r="O119" s="21">
        <v>5</v>
      </c>
      <c r="P119" s="18"/>
    </row>
    <row r="120" spans="1:16" ht="15">
      <c r="A120" s="12" t="s">
        <v>265</v>
      </c>
      <c r="B120" s="40" t="s">
        <v>264</v>
      </c>
      <c r="C120" s="41">
        <v>35.2</v>
      </c>
      <c r="D120" s="3">
        <v>58</v>
      </c>
      <c r="E120" s="3">
        <v>115</v>
      </c>
      <c r="F120" s="3"/>
      <c r="G120" s="31">
        <v>1.6</v>
      </c>
      <c r="H120" s="31">
        <v>3.2</v>
      </c>
      <c r="I120" s="31">
        <v>0</v>
      </c>
      <c r="J120" s="21">
        <v>0</v>
      </c>
      <c r="K120" s="72">
        <v>0</v>
      </c>
      <c r="L120" s="21">
        <v>0</v>
      </c>
      <c r="M120" s="21">
        <v>0</v>
      </c>
      <c r="N120" s="21">
        <v>0</v>
      </c>
      <c r="O120" s="21">
        <v>0</v>
      </c>
      <c r="P120" s="18"/>
    </row>
    <row r="121" spans="1:16" ht="15">
      <c r="A121" s="12" t="s">
        <v>175</v>
      </c>
      <c r="B121" s="8" t="s">
        <v>7</v>
      </c>
      <c r="C121" s="34">
        <v>891.1</v>
      </c>
      <c r="D121" s="3">
        <v>590</v>
      </c>
      <c r="E121" s="3">
        <v>631</v>
      </c>
      <c r="F121" s="3">
        <v>653</v>
      </c>
      <c r="G121" s="31">
        <v>0.6</v>
      </c>
      <c r="H121" s="31">
        <v>0.7</v>
      </c>
      <c r="I121" s="31">
        <v>0.7</v>
      </c>
      <c r="J121" s="21">
        <v>3</v>
      </c>
      <c r="K121" s="72">
        <v>18</v>
      </c>
      <c r="L121" s="66">
        <v>0</v>
      </c>
      <c r="M121" s="66">
        <v>4</v>
      </c>
      <c r="N121" s="66">
        <v>11</v>
      </c>
      <c r="O121" s="66">
        <v>3</v>
      </c>
      <c r="P121" s="18"/>
    </row>
    <row r="122" spans="1:16" ht="15" customHeight="1">
      <c r="A122" s="12" t="s">
        <v>278</v>
      </c>
      <c r="B122" s="83" t="s">
        <v>283</v>
      </c>
      <c r="C122" s="84"/>
      <c r="D122" s="84"/>
      <c r="E122" s="84"/>
      <c r="F122" s="84"/>
      <c r="G122" s="84"/>
      <c r="H122" s="84"/>
      <c r="I122" s="84"/>
      <c r="J122" s="85"/>
      <c r="K122" s="72">
        <v>1</v>
      </c>
      <c r="L122" s="66"/>
      <c r="M122" s="66"/>
      <c r="N122" s="66">
        <v>1</v>
      </c>
      <c r="O122" s="66"/>
      <c r="P122" s="18"/>
    </row>
    <row r="123" spans="1:16" ht="25.5">
      <c r="A123" s="12" t="s">
        <v>176</v>
      </c>
      <c r="B123" s="8" t="s">
        <v>177</v>
      </c>
      <c r="C123" s="21">
        <v>57.6</v>
      </c>
      <c r="D123" s="3">
        <v>19</v>
      </c>
      <c r="E123" s="3">
        <v>26</v>
      </c>
      <c r="F123" s="3">
        <v>18</v>
      </c>
      <c r="G123" s="31">
        <v>0</v>
      </c>
      <c r="H123" s="31">
        <v>0.4</v>
      </c>
      <c r="I123" s="31">
        <v>0.2</v>
      </c>
      <c r="J123" s="21">
        <v>3</v>
      </c>
      <c r="K123" s="72">
        <v>0</v>
      </c>
      <c r="L123" s="21">
        <v>0</v>
      </c>
      <c r="M123" s="21">
        <v>0</v>
      </c>
      <c r="N123" s="21">
        <v>0</v>
      </c>
      <c r="O123" s="21">
        <v>0</v>
      </c>
      <c r="P123" s="18"/>
    </row>
    <row r="124" spans="1:16" ht="25.5">
      <c r="A124" s="12" t="s">
        <v>241</v>
      </c>
      <c r="B124" s="8" t="s">
        <v>318</v>
      </c>
      <c r="C124" s="21">
        <v>40.6</v>
      </c>
      <c r="D124" s="3">
        <v>0</v>
      </c>
      <c r="E124" s="3">
        <v>44</v>
      </c>
      <c r="F124" s="3">
        <v>41</v>
      </c>
      <c r="G124" s="31">
        <v>0</v>
      </c>
      <c r="H124" s="31">
        <v>1.08</v>
      </c>
      <c r="I124" s="31">
        <v>1</v>
      </c>
      <c r="J124" s="21">
        <v>5</v>
      </c>
      <c r="K124" s="72">
        <v>2</v>
      </c>
      <c r="L124" s="21">
        <v>0</v>
      </c>
      <c r="M124" s="21">
        <v>0</v>
      </c>
      <c r="N124" s="21">
        <v>2</v>
      </c>
      <c r="O124" s="21">
        <v>0</v>
      </c>
      <c r="P124" s="18"/>
    </row>
    <row r="125" spans="1:16" ht="15">
      <c r="A125" s="12" t="s">
        <v>242</v>
      </c>
      <c r="B125" s="8" t="s">
        <v>245</v>
      </c>
      <c r="C125" s="21">
        <v>54.3</v>
      </c>
      <c r="D125" s="3">
        <v>78</v>
      </c>
      <c r="E125" s="3">
        <v>92</v>
      </c>
      <c r="F125" s="3">
        <v>112</v>
      </c>
      <c r="G125" s="31">
        <v>1.4</v>
      </c>
      <c r="H125" s="31">
        <v>1.6</v>
      </c>
      <c r="I125" s="31">
        <v>2</v>
      </c>
      <c r="J125" s="21">
        <v>7</v>
      </c>
      <c r="K125" s="72">
        <v>5</v>
      </c>
      <c r="L125" s="21">
        <v>1</v>
      </c>
      <c r="M125" s="21">
        <v>0</v>
      </c>
      <c r="N125" s="21">
        <v>4</v>
      </c>
      <c r="O125" s="21">
        <v>0</v>
      </c>
      <c r="P125" s="18"/>
    </row>
    <row r="126" spans="1:16" ht="15">
      <c r="A126" s="12" t="s">
        <v>243</v>
      </c>
      <c r="B126" s="8" t="s">
        <v>246</v>
      </c>
      <c r="C126" s="21">
        <v>96.9</v>
      </c>
      <c r="D126" s="3">
        <v>153</v>
      </c>
      <c r="E126" s="3">
        <v>173</v>
      </c>
      <c r="F126" s="3">
        <v>198</v>
      </c>
      <c r="G126" s="31">
        <v>1.5</v>
      </c>
      <c r="H126" s="31">
        <v>1.7</v>
      </c>
      <c r="I126" s="31">
        <v>2</v>
      </c>
      <c r="J126" s="21">
        <v>7</v>
      </c>
      <c r="K126" s="74">
        <v>13</v>
      </c>
      <c r="L126" s="67">
        <v>1</v>
      </c>
      <c r="M126" s="67">
        <v>2</v>
      </c>
      <c r="N126" s="67">
        <v>8</v>
      </c>
      <c r="O126" s="67">
        <v>2</v>
      </c>
      <c r="P126" s="18"/>
    </row>
    <row r="127" spans="1:16" ht="15">
      <c r="A127" s="12" t="s">
        <v>244</v>
      </c>
      <c r="B127" s="8" t="s">
        <v>247</v>
      </c>
      <c r="C127" s="21">
        <v>31.2</v>
      </c>
      <c r="D127" s="3">
        <v>26</v>
      </c>
      <c r="E127" s="3">
        <v>45</v>
      </c>
      <c r="F127" s="3">
        <v>41</v>
      </c>
      <c r="G127" s="31">
        <v>0</v>
      </c>
      <c r="H127" s="31">
        <v>1.4</v>
      </c>
      <c r="I127" s="31">
        <v>1.3</v>
      </c>
      <c r="J127" s="21">
        <v>5</v>
      </c>
      <c r="K127" s="72">
        <v>2</v>
      </c>
      <c r="L127" s="21">
        <v>0</v>
      </c>
      <c r="M127" s="21">
        <v>0</v>
      </c>
      <c r="N127" s="21">
        <v>2</v>
      </c>
      <c r="O127" s="21">
        <v>0</v>
      </c>
      <c r="P127" s="18"/>
    </row>
    <row r="128" spans="1:16" ht="15">
      <c r="A128" s="12" t="s">
        <v>269</v>
      </c>
      <c r="B128" s="8" t="s">
        <v>248</v>
      </c>
      <c r="C128" s="21">
        <v>15.5</v>
      </c>
      <c r="D128" s="3">
        <v>16</v>
      </c>
      <c r="E128" s="3">
        <v>18</v>
      </c>
      <c r="F128" s="3">
        <v>21</v>
      </c>
      <c r="G128" s="31">
        <v>0</v>
      </c>
      <c r="H128" s="31">
        <v>1.1</v>
      </c>
      <c r="I128" s="31">
        <v>1.3</v>
      </c>
      <c r="J128" s="21">
        <v>5</v>
      </c>
      <c r="K128" s="72">
        <v>1</v>
      </c>
      <c r="L128" s="21">
        <v>0</v>
      </c>
      <c r="M128" s="21">
        <v>0</v>
      </c>
      <c r="N128" s="21">
        <v>1</v>
      </c>
      <c r="O128" s="21">
        <v>0</v>
      </c>
      <c r="P128" s="18"/>
    </row>
    <row r="129" spans="1:16" ht="15">
      <c r="A129" s="12" t="s">
        <v>270</v>
      </c>
      <c r="B129" s="38" t="s">
        <v>266</v>
      </c>
      <c r="C129" s="37">
        <v>52.1</v>
      </c>
      <c r="D129" s="3">
        <v>30</v>
      </c>
      <c r="E129" s="3">
        <v>44</v>
      </c>
      <c r="F129" s="3">
        <v>53</v>
      </c>
      <c r="G129" s="31">
        <v>0</v>
      </c>
      <c r="H129" s="31">
        <v>0.8</v>
      </c>
      <c r="I129" s="31">
        <v>1</v>
      </c>
      <c r="J129" s="21">
        <v>5</v>
      </c>
      <c r="K129" s="72">
        <v>2</v>
      </c>
      <c r="L129" s="21">
        <v>0</v>
      </c>
      <c r="M129" s="21">
        <v>0</v>
      </c>
      <c r="N129" s="21">
        <v>2</v>
      </c>
      <c r="O129" s="21">
        <v>0</v>
      </c>
      <c r="P129" s="18"/>
    </row>
    <row r="130" spans="1:16" ht="15">
      <c r="A130" s="12" t="s">
        <v>271</v>
      </c>
      <c r="B130" s="38" t="s">
        <v>267</v>
      </c>
      <c r="C130" s="37">
        <v>59.4</v>
      </c>
      <c r="D130" s="3">
        <v>18</v>
      </c>
      <c r="E130" s="3">
        <v>19</v>
      </c>
      <c r="F130" s="3">
        <v>36</v>
      </c>
      <c r="G130" s="31">
        <v>0</v>
      </c>
      <c r="H130" s="31">
        <v>0.3</v>
      </c>
      <c r="I130" s="31">
        <v>0.6</v>
      </c>
      <c r="J130" s="21">
        <v>3</v>
      </c>
      <c r="K130" s="74">
        <v>1</v>
      </c>
      <c r="L130" s="67">
        <v>0</v>
      </c>
      <c r="M130" s="67">
        <v>0</v>
      </c>
      <c r="N130" s="67">
        <v>1</v>
      </c>
      <c r="O130" s="67">
        <v>0</v>
      </c>
      <c r="P130" s="18"/>
    </row>
    <row r="131" spans="1:16" ht="15">
      <c r="A131" s="12" t="s">
        <v>305</v>
      </c>
      <c r="B131" s="38" t="s">
        <v>268</v>
      </c>
      <c r="C131" s="37">
        <v>13.8</v>
      </c>
      <c r="D131" s="3">
        <v>27</v>
      </c>
      <c r="E131" s="3">
        <v>42</v>
      </c>
      <c r="F131" s="3">
        <v>42</v>
      </c>
      <c r="G131" s="31">
        <v>1.9</v>
      </c>
      <c r="H131" s="52">
        <v>3.04</v>
      </c>
      <c r="I131" s="52">
        <v>3</v>
      </c>
      <c r="J131" s="21">
        <v>7</v>
      </c>
      <c r="K131" s="72">
        <v>2</v>
      </c>
      <c r="L131" s="21">
        <v>0</v>
      </c>
      <c r="M131" s="21">
        <v>0</v>
      </c>
      <c r="N131" s="21">
        <v>2</v>
      </c>
      <c r="O131" s="21">
        <v>0</v>
      </c>
      <c r="P131" s="18"/>
    </row>
    <row r="132" spans="1:16" ht="15">
      <c r="A132" s="12" t="s">
        <v>306</v>
      </c>
      <c r="B132" s="38" t="s">
        <v>308</v>
      </c>
      <c r="C132" s="37">
        <v>56.6</v>
      </c>
      <c r="D132" s="3">
        <v>0</v>
      </c>
      <c r="E132" s="3">
        <v>31</v>
      </c>
      <c r="F132" s="3">
        <v>66</v>
      </c>
      <c r="G132" s="13">
        <v>0</v>
      </c>
      <c r="H132" s="31">
        <v>0.5</v>
      </c>
      <c r="I132" s="31">
        <v>1.1</v>
      </c>
      <c r="J132" s="21">
        <v>3</v>
      </c>
      <c r="K132" s="72">
        <v>1</v>
      </c>
      <c r="L132" s="21">
        <v>0</v>
      </c>
      <c r="M132" s="21">
        <v>0</v>
      </c>
      <c r="N132" s="21">
        <v>1</v>
      </c>
      <c r="O132" s="21">
        <v>0</v>
      </c>
      <c r="P132" s="18"/>
    </row>
    <row r="133" spans="1:16" ht="15">
      <c r="A133" s="12" t="s">
        <v>317</v>
      </c>
      <c r="B133" s="38" t="s">
        <v>307</v>
      </c>
      <c r="C133" s="37">
        <v>40.8</v>
      </c>
      <c r="D133" s="3">
        <v>0</v>
      </c>
      <c r="E133" s="3">
        <v>80</v>
      </c>
      <c r="F133" s="3">
        <v>44</v>
      </c>
      <c r="G133" s="13">
        <v>0</v>
      </c>
      <c r="H133" s="31">
        <v>1.9</v>
      </c>
      <c r="I133" s="31">
        <v>1</v>
      </c>
      <c r="J133" s="21">
        <v>5</v>
      </c>
      <c r="K133" s="72">
        <v>2</v>
      </c>
      <c r="L133" s="21">
        <v>0</v>
      </c>
      <c r="M133" s="21">
        <v>0</v>
      </c>
      <c r="N133" s="21">
        <v>2</v>
      </c>
      <c r="O133" s="21">
        <v>0</v>
      </c>
      <c r="P133" s="18"/>
    </row>
    <row r="134" spans="1:17" s="7" customFormat="1" ht="15">
      <c r="A134" s="12" t="s">
        <v>178</v>
      </c>
      <c r="B134" s="8" t="s">
        <v>2</v>
      </c>
      <c r="C134" s="21">
        <v>816</v>
      </c>
      <c r="D134" s="20">
        <v>532</v>
      </c>
      <c r="E134" s="20">
        <v>327</v>
      </c>
      <c r="F134" s="20">
        <v>555</v>
      </c>
      <c r="G134" s="31">
        <v>0.7</v>
      </c>
      <c r="H134" s="31">
        <v>0.4</v>
      </c>
      <c r="I134" s="31">
        <v>0.7</v>
      </c>
      <c r="J134" s="21">
        <v>3</v>
      </c>
      <c r="K134" s="72">
        <v>16</v>
      </c>
      <c r="L134" s="21">
        <v>0</v>
      </c>
      <c r="M134" s="21">
        <v>4</v>
      </c>
      <c r="N134" s="21">
        <v>9</v>
      </c>
      <c r="O134" s="21">
        <v>3</v>
      </c>
      <c r="P134" s="18"/>
      <c r="Q134"/>
    </row>
    <row r="135" spans="1:17" s="7" customFormat="1" ht="38.25">
      <c r="A135" s="12" t="s">
        <v>249</v>
      </c>
      <c r="B135" s="8" t="s">
        <v>250</v>
      </c>
      <c r="C135" s="53">
        <v>194.7</v>
      </c>
      <c r="D135" s="20">
        <v>73</v>
      </c>
      <c r="E135" s="20">
        <v>84</v>
      </c>
      <c r="F135" s="20">
        <v>107</v>
      </c>
      <c r="G135" s="31">
        <v>0.4</v>
      </c>
      <c r="H135" s="31">
        <v>0.4</v>
      </c>
      <c r="I135" s="31">
        <v>0.5</v>
      </c>
      <c r="J135" s="21">
        <v>3</v>
      </c>
      <c r="K135" s="72">
        <v>3</v>
      </c>
      <c r="L135" s="21">
        <v>0</v>
      </c>
      <c r="M135" s="21">
        <v>0</v>
      </c>
      <c r="N135" s="21">
        <v>3</v>
      </c>
      <c r="O135" s="21">
        <v>0</v>
      </c>
      <c r="P135" s="18"/>
      <c r="Q135"/>
    </row>
    <row r="136" spans="1:17" s="7" customFormat="1" ht="25.5">
      <c r="A136" s="12" t="s">
        <v>309</v>
      </c>
      <c r="B136" s="8" t="s">
        <v>311</v>
      </c>
      <c r="C136" s="53">
        <v>79.3</v>
      </c>
      <c r="D136" s="20">
        <v>0</v>
      </c>
      <c r="E136" s="20">
        <v>8</v>
      </c>
      <c r="F136" s="20">
        <v>2</v>
      </c>
      <c r="G136" s="14">
        <v>0</v>
      </c>
      <c r="H136" s="31">
        <v>0.1</v>
      </c>
      <c r="I136" s="31">
        <v>0</v>
      </c>
      <c r="J136" s="21">
        <v>0</v>
      </c>
      <c r="K136" s="72">
        <v>0</v>
      </c>
      <c r="L136" s="21">
        <v>0</v>
      </c>
      <c r="M136" s="21">
        <v>0</v>
      </c>
      <c r="N136" s="21">
        <v>0</v>
      </c>
      <c r="O136" s="21">
        <v>0</v>
      </c>
      <c r="P136" s="18"/>
      <c r="Q136"/>
    </row>
    <row r="137" spans="1:17" s="7" customFormat="1" ht="15">
      <c r="A137" s="12" t="s">
        <v>310</v>
      </c>
      <c r="B137" s="8" t="s">
        <v>255</v>
      </c>
      <c r="C137" s="21">
        <v>69</v>
      </c>
      <c r="D137" s="20">
        <v>0</v>
      </c>
      <c r="E137" s="20">
        <v>75</v>
      </c>
      <c r="F137" s="20">
        <v>177</v>
      </c>
      <c r="G137" s="14">
        <v>0</v>
      </c>
      <c r="H137" s="31">
        <v>1.1</v>
      </c>
      <c r="I137" s="31">
        <v>2.5</v>
      </c>
      <c r="J137" s="21">
        <v>7</v>
      </c>
      <c r="K137" s="72">
        <v>12</v>
      </c>
      <c r="L137" s="21">
        <v>3</v>
      </c>
      <c r="M137" s="21">
        <v>0</v>
      </c>
      <c r="N137" s="21">
        <v>7</v>
      </c>
      <c r="O137" s="21">
        <v>2</v>
      </c>
      <c r="P137" s="18"/>
      <c r="Q137"/>
    </row>
    <row r="138" spans="1:16" ht="15">
      <c r="A138" s="12" t="s">
        <v>179</v>
      </c>
      <c r="B138" s="8" t="s">
        <v>7</v>
      </c>
      <c r="C138" s="34">
        <v>359.01</v>
      </c>
      <c r="D138" s="3">
        <v>169</v>
      </c>
      <c r="E138" s="3">
        <v>228</v>
      </c>
      <c r="F138" s="3">
        <v>257</v>
      </c>
      <c r="G138" s="31" t="s">
        <v>273</v>
      </c>
      <c r="H138" s="31">
        <v>0.6</v>
      </c>
      <c r="I138" s="31">
        <v>0.7</v>
      </c>
      <c r="J138" s="21">
        <v>3</v>
      </c>
      <c r="K138" s="72">
        <v>7</v>
      </c>
      <c r="L138" s="66">
        <v>0</v>
      </c>
      <c r="M138" s="66">
        <v>1</v>
      </c>
      <c r="N138" s="66">
        <v>5</v>
      </c>
      <c r="O138" s="66">
        <v>1</v>
      </c>
      <c r="P138" s="18"/>
    </row>
    <row r="139" spans="1:16" ht="27.75" customHeight="1">
      <c r="A139" s="12" t="s">
        <v>198</v>
      </c>
      <c r="B139" s="83" t="s">
        <v>283</v>
      </c>
      <c r="C139" s="84"/>
      <c r="D139" s="84"/>
      <c r="E139" s="84"/>
      <c r="F139" s="84"/>
      <c r="G139" s="84"/>
      <c r="H139" s="84"/>
      <c r="I139" s="84"/>
      <c r="J139" s="85"/>
      <c r="K139" s="72"/>
      <c r="L139" s="66"/>
      <c r="M139" s="66"/>
      <c r="N139" s="66"/>
      <c r="O139" s="66"/>
      <c r="P139" s="18"/>
    </row>
    <row r="140" spans="1:16" ht="38.25">
      <c r="A140" s="12" t="s">
        <v>180</v>
      </c>
      <c r="B140" s="8" t="s">
        <v>181</v>
      </c>
      <c r="C140" s="21">
        <v>65.5</v>
      </c>
      <c r="D140" s="3">
        <v>79</v>
      </c>
      <c r="E140" s="3">
        <v>81</v>
      </c>
      <c r="F140" s="3">
        <v>119</v>
      </c>
      <c r="G140" s="31">
        <v>1.2</v>
      </c>
      <c r="H140" s="31">
        <v>1.2</v>
      </c>
      <c r="I140" s="31">
        <v>1.8</v>
      </c>
      <c r="J140" s="21">
        <v>5</v>
      </c>
      <c r="K140" s="72">
        <v>5</v>
      </c>
      <c r="L140" s="21">
        <v>0</v>
      </c>
      <c r="M140" s="21">
        <v>1</v>
      </c>
      <c r="N140" s="21">
        <v>3</v>
      </c>
      <c r="O140" s="21">
        <v>1</v>
      </c>
      <c r="P140" s="18"/>
    </row>
    <row r="141" spans="1:16" ht="38.25">
      <c r="A141" s="12" t="s">
        <v>182</v>
      </c>
      <c r="B141" s="8" t="s">
        <v>183</v>
      </c>
      <c r="C141" s="21">
        <v>69.3</v>
      </c>
      <c r="D141" s="3">
        <v>9</v>
      </c>
      <c r="E141" s="3">
        <v>1</v>
      </c>
      <c r="F141" s="3">
        <v>13</v>
      </c>
      <c r="G141" s="31">
        <v>0</v>
      </c>
      <c r="H141" s="52">
        <v>0.01</v>
      </c>
      <c r="I141" s="52">
        <v>0.1</v>
      </c>
      <c r="J141" s="21">
        <v>3</v>
      </c>
      <c r="K141" s="72">
        <v>0</v>
      </c>
      <c r="L141" s="21">
        <v>0</v>
      </c>
      <c r="M141" s="21">
        <v>0</v>
      </c>
      <c r="N141" s="21">
        <v>0</v>
      </c>
      <c r="O141" s="21">
        <v>0</v>
      </c>
      <c r="P141" s="18"/>
    </row>
    <row r="142" spans="1:16" ht="25.5">
      <c r="A142" s="12" t="s">
        <v>184</v>
      </c>
      <c r="B142" s="8" t="s">
        <v>185</v>
      </c>
      <c r="C142" s="21">
        <v>66.2</v>
      </c>
      <c r="D142" s="3">
        <v>24</v>
      </c>
      <c r="E142" s="3">
        <v>52</v>
      </c>
      <c r="F142" s="3">
        <v>93</v>
      </c>
      <c r="G142" s="31">
        <v>0</v>
      </c>
      <c r="H142" s="31">
        <v>0.6</v>
      </c>
      <c r="I142" s="31">
        <v>1.4</v>
      </c>
      <c r="J142" s="21">
        <v>5</v>
      </c>
      <c r="K142" s="72">
        <v>4</v>
      </c>
      <c r="L142" s="21">
        <v>0</v>
      </c>
      <c r="M142" s="21">
        <v>1</v>
      </c>
      <c r="N142" s="21">
        <v>3</v>
      </c>
      <c r="O142" s="21">
        <v>0</v>
      </c>
      <c r="P142" s="18"/>
    </row>
    <row r="143" spans="1:16" ht="25.5">
      <c r="A143" s="12" t="s">
        <v>186</v>
      </c>
      <c r="B143" s="8" t="s">
        <v>187</v>
      </c>
      <c r="C143" s="21">
        <v>78.5</v>
      </c>
      <c r="D143" s="3">
        <v>30</v>
      </c>
      <c r="E143" s="3">
        <v>28</v>
      </c>
      <c r="F143" s="3">
        <v>23</v>
      </c>
      <c r="G143" s="31">
        <v>0</v>
      </c>
      <c r="H143" s="31">
        <v>0.3</v>
      </c>
      <c r="I143" s="31">
        <v>0.2</v>
      </c>
      <c r="J143" s="21">
        <v>3</v>
      </c>
      <c r="K143" s="74">
        <v>0</v>
      </c>
      <c r="L143" s="67">
        <v>0</v>
      </c>
      <c r="M143" s="67">
        <v>0</v>
      </c>
      <c r="N143" s="67">
        <v>0</v>
      </c>
      <c r="O143" s="67">
        <v>0</v>
      </c>
      <c r="P143" s="18"/>
    </row>
    <row r="144" spans="1:16" ht="25.5">
      <c r="A144" s="12" t="s">
        <v>188</v>
      </c>
      <c r="B144" s="8" t="s">
        <v>189</v>
      </c>
      <c r="C144" s="21">
        <v>27.1</v>
      </c>
      <c r="D144" s="3">
        <v>54</v>
      </c>
      <c r="E144" s="3">
        <v>49</v>
      </c>
      <c r="F144" s="3">
        <v>59</v>
      </c>
      <c r="G144" s="31" t="s">
        <v>279</v>
      </c>
      <c r="H144" s="31">
        <v>0.6</v>
      </c>
      <c r="I144" s="31">
        <v>2.1</v>
      </c>
      <c r="J144" s="21">
        <v>7</v>
      </c>
      <c r="K144" s="74">
        <v>4</v>
      </c>
      <c r="L144" s="67">
        <v>0</v>
      </c>
      <c r="M144" s="67">
        <v>1</v>
      </c>
      <c r="N144" s="67">
        <v>3</v>
      </c>
      <c r="O144" s="67">
        <v>0</v>
      </c>
      <c r="P144" s="18"/>
    </row>
    <row r="145" spans="1:16" ht="15">
      <c r="A145" s="12" t="s">
        <v>190</v>
      </c>
      <c r="B145" s="8" t="s">
        <v>51</v>
      </c>
      <c r="C145" s="21">
        <v>27.7</v>
      </c>
      <c r="D145" s="3">
        <v>110</v>
      </c>
      <c r="E145" s="3">
        <v>114</v>
      </c>
      <c r="F145" s="3">
        <v>101</v>
      </c>
      <c r="G145" s="31">
        <v>2.2</v>
      </c>
      <c r="H145" s="31">
        <v>2.3</v>
      </c>
      <c r="I145" s="31">
        <v>3.2</v>
      </c>
      <c r="J145" s="21">
        <v>7</v>
      </c>
      <c r="K145" s="72">
        <v>6</v>
      </c>
      <c r="L145" s="21">
        <v>0</v>
      </c>
      <c r="M145" s="21">
        <v>1</v>
      </c>
      <c r="N145" s="21">
        <v>5</v>
      </c>
      <c r="O145" s="21">
        <v>0</v>
      </c>
      <c r="P145" s="18"/>
    </row>
    <row r="146" spans="1:16" ht="25.5">
      <c r="A146" s="12" t="s">
        <v>191</v>
      </c>
      <c r="B146" s="8" t="s">
        <v>312</v>
      </c>
      <c r="C146" s="21">
        <v>74.1</v>
      </c>
      <c r="D146" s="3">
        <v>32</v>
      </c>
      <c r="E146" s="3">
        <v>65</v>
      </c>
      <c r="F146" s="3">
        <v>76</v>
      </c>
      <c r="G146" s="31">
        <v>0.5</v>
      </c>
      <c r="H146" s="31">
        <v>0.8</v>
      </c>
      <c r="I146" s="31">
        <v>1</v>
      </c>
      <c r="J146" s="21">
        <v>5</v>
      </c>
      <c r="K146" s="72">
        <v>3</v>
      </c>
      <c r="L146" s="21">
        <v>0</v>
      </c>
      <c r="M146" s="21">
        <v>0</v>
      </c>
      <c r="N146" s="21">
        <v>3</v>
      </c>
      <c r="O146" s="21">
        <v>0</v>
      </c>
      <c r="P146" s="18"/>
    </row>
    <row r="147" spans="1:16" ht="30" customHeight="1">
      <c r="A147" s="12" t="s">
        <v>192</v>
      </c>
      <c r="B147" s="8"/>
      <c r="C147" s="21"/>
      <c r="D147" s="3"/>
      <c r="E147" s="3"/>
      <c r="F147" s="3"/>
      <c r="G147" s="31"/>
      <c r="H147" s="31"/>
      <c r="I147" s="31"/>
      <c r="J147" s="21"/>
      <c r="K147" s="74"/>
      <c r="L147" s="67"/>
      <c r="M147" s="67"/>
      <c r="N147" s="67"/>
      <c r="O147" s="67"/>
      <c r="P147" s="18"/>
    </row>
    <row r="148" spans="1:16" ht="25.5">
      <c r="A148" s="12" t="s">
        <v>193</v>
      </c>
      <c r="B148" s="8" t="s">
        <v>52</v>
      </c>
      <c r="C148" s="21">
        <v>34.5</v>
      </c>
      <c r="D148" s="3">
        <v>110</v>
      </c>
      <c r="E148" s="3">
        <v>155</v>
      </c>
      <c r="F148" s="3">
        <v>173</v>
      </c>
      <c r="G148" s="31">
        <v>3.6</v>
      </c>
      <c r="H148" s="31">
        <v>4.3</v>
      </c>
      <c r="I148" s="31">
        <v>5</v>
      </c>
      <c r="J148" s="21">
        <v>8</v>
      </c>
      <c r="K148" s="72">
        <v>13</v>
      </c>
      <c r="L148" s="21">
        <v>1</v>
      </c>
      <c r="M148" s="21">
        <v>2</v>
      </c>
      <c r="N148" s="21">
        <v>8</v>
      </c>
      <c r="O148" s="21">
        <v>2</v>
      </c>
      <c r="P148" s="18"/>
    </row>
    <row r="149" spans="1:16" ht="15">
      <c r="A149" s="12" t="s">
        <v>194</v>
      </c>
      <c r="B149" s="8" t="s">
        <v>53</v>
      </c>
      <c r="C149" s="21">
        <v>11.2</v>
      </c>
      <c r="D149" s="3">
        <v>36</v>
      </c>
      <c r="E149" s="3">
        <v>89</v>
      </c>
      <c r="F149" s="3">
        <v>70</v>
      </c>
      <c r="G149" s="31">
        <v>3.2</v>
      </c>
      <c r="H149" s="31">
        <v>7.9</v>
      </c>
      <c r="I149" s="31">
        <v>6.2</v>
      </c>
      <c r="J149" s="21">
        <v>10</v>
      </c>
      <c r="K149" s="79">
        <v>7</v>
      </c>
      <c r="L149" s="79">
        <v>0</v>
      </c>
      <c r="M149" s="79">
        <v>1</v>
      </c>
      <c r="N149" s="79">
        <v>5</v>
      </c>
      <c r="O149" s="79">
        <v>1</v>
      </c>
      <c r="P149" s="18"/>
    </row>
    <row r="150" spans="1:16" ht="15">
      <c r="A150" s="12" t="s">
        <v>195</v>
      </c>
      <c r="B150" s="8" t="s">
        <v>54</v>
      </c>
      <c r="C150" s="21">
        <v>11.2</v>
      </c>
      <c r="D150" s="3">
        <v>80</v>
      </c>
      <c r="E150" s="3">
        <v>62</v>
      </c>
      <c r="F150" s="3">
        <v>48</v>
      </c>
      <c r="G150" s="31">
        <v>7.1</v>
      </c>
      <c r="H150" s="31">
        <v>5.5</v>
      </c>
      <c r="I150" s="31">
        <v>4.2</v>
      </c>
      <c r="J150" s="21">
        <v>8</v>
      </c>
      <c r="K150" s="72">
        <v>3</v>
      </c>
      <c r="L150" s="21">
        <v>0</v>
      </c>
      <c r="M150" s="21">
        <v>0</v>
      </c>
      <c r="N150" s="21">
        <v>3</v>
      </c>
      <c r="O150" s="21">
        <v>0</v>
      </c>
      <c r="P150" s="18"/>
    </row>
    <row r="151" spans="1:16" ht="15">
      <c r="A151" s="12" t="s">
        <v>196</v>
      </c>
      <c r="B151" s="8" t="s">
        <v>55</v>
      </c>
      <c r="C151" s="21">
        <v>18.6</v>
      </c>
      <c r="D151" s="3">
        <v>110</v>
      </c>
      <c r="E151" s="3">
        <v>121</v>
      </c>
      <c r="F151" s="3">
        <v>123</v>
      </c>
      <c r="G151" s="31">
        <v>5.9</v>
      </c>
      <c r="H151" s="31">
        <v>6.5</v>
      </c>
      <c r="I151" s="31">
        <v>6.6</v>
      </c>
      <c r="J151" s="21">
        <v>10</v>
      </c>
      <c r="K151" s="80">
        <v>9</v>
      </c>
      <c r="L151" s="81">
        <v>1</v>
      </c>
      <c r="M151" s="81">
        <v>1</v>
      </c>
      <c r="N151" s="81">
        <v>6</v>
      </c>
      <c r="O151" s="81">
        <v>1</v>
      </c>
      <c r="P151" s="18"/>
    </row>
    <row r="152" spans="1:16" ht="15">
      <c r="A152" s="12" t="s">
        <v>197</v>
      </c>
      <c r="B152" s="8" t="s">
        <v>56</v>
      </c>
      <c r="C152" s="21">
        <v>42.6</v>
      </c>
      <c r="D152" s="3">
        <v>135</v>
      </c>
      <c r="E152" s="3">
        <v>137</v>
      </c>
      <c r="F152" s="3">
        <v>283</v>
      </c>
      <c r="G152" s="31">
        <v>3.8</v>
      </c>
      <c r="H152" s="31">
        <v>3.2</v>
      </c>
      <c r="I152" s="31">
        <v>6.6</v>
      </c>
      <c r="J152" s="21">
        <v>10</v>
      </c>
      <c r="K152" s="74">
        <v>28</v>
      </c>
      <c r="L152" s="67">
        <v>7</v>
      </c>
      <c r="M152" s="67">
        <v>0</v>
      </c>
      <c r="N152" s="67">
        <v>16</v>
      </c>
      <c r="O152" s="78">
        <v>5</v>
      </c>
      <c r="P152" s="18"/>
    </row>
    <row r="153" spans="1:16" ht="15">
      <c r="A153" s="12" t="s">
        <v>199</v>
      </c>
      <c r="B153" s="8" t="s">
        <v>7</v>
      </c>
      <c r="C153" s="21">
        <v>0</v>
      </c>
      <c r="D153" s="3">
        <v>0</v>
      </c>
      <c r="E153" s="3">
        <v>0</v>
      </c>
      <c r="F153" s="3">
        <v>0</v>
      </c>
      <c r="G153" s="3">
        <v>0</v>
      </c>
      <c r="H153" s="21">
        <v>0</v>
      </c>
      <c r="I153" s="21">
        <v>0</v>
      </c>
      <c r="J153" s="21">
        <v>0</v>
      </c>
      <c r="K153" s="72">
        <v>0</v>
      </c>
      <c r="L153" s="21">
        <v>0</v>
      </c>
      <c r="M153" s="21">
        <v>0</v>
      </c>
      <c r="N153" s="21">
        <v>0</v>
      </c>
      <c r="O153" s="21">
        <v>0</v>
      </c>
      <c r="P153" s="18"/>
    </row>
    <row r="154" spans="1:16" ht="38.25">
      <c r="A154" s="12" t="s">
        <v>200</v>
      </c>
      <c r="B154" s="8" t="s">
        <v>201</v>
      </c>
      <c r="C154" s="21">
        <v>394.4</v>
      </c>
      <c r="D154" s="3">
        <v>266</v>
      </c>
      <c r="E154" s="3">
        <v>289</v>
      </c>
      <c r="F154" s="3">
        <v>337</v>
      </c>
      <c r="G154" s="31">
        <v>0.7</v>
      </c>
      <c r="H154" s="31">
        <v>0.7</v>
      </c>
      <c r="I154" s="31">
        <v>0.8</v>
      </c>
      <c r="J154" s="21">
        <v>3</v>
      </c>
      <c r="K154" s="72">
        <v>10</v>
      </c>
      <c r="L154" s="21">
        <v>1</v>
      </c>
      <c r="M154" s="21">
        <v>1</v>
      </c>
      <c r="N154" s="21">
        <v>6</v>
      </c>
      <c r="O154" s="21">
        <v>2</v>
      </c>
      <c r="P154" s="18"/>
    </row>
    <row r="155" spans="1:16" ht="15">
      <c r="A155" s="12" t="s">
        <v>202</v>
      </c>
      <c r="B155" s="8" t="s">
        <v>2</v>
      </c>
      <c r="C155" s="21">
        <v>236.4</v>
      </c>
      <c r="D155" s="3">
        <v>46</v>
      </c>
      <c r="E155" s="3">
        <v>30</v>
      </c>
      <c r="F155" s="3">
        <v>32</v>
      </c>
      <c r="G155" s="31">
        <v>0.1</v>
      </c>
      <c r="H155" s="31">
        <v>0.1</v>
      </c>
      <c r="I155" s="31">
        <v>0.1</v>
      </c>
      <c r="J155" s="21">
        <v>3</v>
      </c>
      <c r="K155" s="72">
        <v>0</v>
      </c>
      <c r="L155" s="21">
        <v>0</v>
      </c>
      <c r="M155" s="21">
        <v>0</v>
      </c>
      <c r="N155" s="21">
        <v>0</v>
      </c>
      <c r="O155" s="21">
        <v>0</v>
      </c>
      <c r="P155" s="18"/>
    </row>
    <row r="156" spans="1:16" ht="38.25">
      <c r="A156" s="12" t="s">
        <v>203</v>
      </c>
      <c r="B156" s="8" t="s">
        <v>204</v>
      </c>
      <c r="C156" s="21">
        <v>185</v>
      </c>
      <c r="D156" s="3">
        <v>27</v>
      </c>
      <c r="E156" s="3">
        <v>17</v>
      </c>
      <c r="F156" s="3">
        <v>0</v>
      </c>
      <c r="G156" s="31">
        <v>0</v>
      </c>
      <c r="H156" s="31">
        <v>0.1</v>
      </c>
      <c r="I156" s="31">
        <v>0</v>
      </c>
      <c r="J156" s="21">
        <v>0</v>
      </c>
      <c r="K156" s="72">
        <v>0</v>
      </c>
      <c r="L156" s="21">
        <v>0</v>
      </c>
      <c r="M156" s="21">
        <v>0</v>
      </c>
      <c r="N156" s="21">
        <v>0</v>
      </c>
      <c r="O156" s="21">
        <v>0</v>
      </c>
      <c r="P156" s="18"/>
    </row>
    <row r="157" spans="1:16" ht="25.5">
      <c r="A157" s="12" t="s">
        <v>205</v>
      </c>
      <c r="B157" s="8" t="s">
        <v>206</v>
      </c>
      <c r="C157" s="21">
        <v>122</v>
      </c>
      <c r="D157" s="3">
        <v>46</v>
      </c>
      <c r="E157" s="3">
        <v>48</v>
      </c>
      <c r="F157" s="3">
        <v>41</v>
      </c>
      <c r="G157" s="31">
        <v>0.4</v>
      </c>
      <c r="H157" s="31">
        <v>0.4</v>
      </c>
      <c r="I157" s="31">
        <v>0.3</v>
      </c>
      <c r="J157" s="21">
        <v>3</v>
      </c>
      <c r="K157" s="72">
        <v>1</v>
      </c>
      <c r="L157" s="21">
        <v>0</v>
      </c>
      <c r="M157" s="21">
        <v>0</v>
      </c>
      <c r="N157" s="21">
        <v>1</v>
      </c>
      <c r="O157" s="21">
        <v>0</v>
      </c>
      <c r="P157" s="18"/>
    </row>
    <row r="158" spans="1:16" ht="15">
      <c r="A158" s="12" t="s">
        <v>207</v>
      </c>
      <c r="B158" s="8" t="s">
        <v>282</v>
      </c>
      <c r="C158" s="21">
        <v>8.4</v>
      </c>
      <c r="D158" s="3">
        <v>0</v>
      </c>
      <c r="E158" s="3">
        <v>0</v>
      </c>
      <c r="F158" s="3">
        <v>0</v>
      </c>
      <c r="G158" s="65">
        <v>0</v>
      </c>
      <c r="H158" s="65">
        <v>0</v>
      </c>
      <c r="I158" s="65">
        <v>0</v>
      </c>
      <c r="J158" s="65">
        <v>0</v>
      </c>
      <c r="K158" s="76">
        <v>0</v>
      </c>
      <c r="L158" s="65">
        <v>0</v>
      </c>
      <c r="M158" s="65">
        <v>0</v>
      </c>
      <c r="N158" s="65">
        <v>0</v>
      </c>
      <c r="O158" s="65">
        <v>0</v>
      </c>
      <c r="P158" s="18"/>
    </row>
    <row r="159" spans="1:16" ht="15">
      <c r="A159" s="12" t="s">
        <v>208</v>
      </c>
      <c r="B159" s="8" t="s">
        <v>59</v>
      </c>
      <c r="C159" s="21">
        <v>4.3</v>
      </c>
      <c r="D159" s="3">
        <v>0</v>
      </c>
      <c r="E159" s="3">
        <v>0</v>
      </c>
      <c r="F159" s="3">
        <v>0</v>
      </c>
      <c r="G159" s="65">
        <v>0</v>
      </c>
      <c r="H159" s="65">
        <v>0</v>
      </c>
      <c r="I159" s="65">
        <v>0</v>
      </c>
      <c r="J159" s="65">
        <v>0</v>
      </c>
      <c r="K159" s="76">
        <v>0</v>
      </c>
      <c r="L159" s="65">
        <v>0</v>
      </c>
      <c r="M159" s="65">
        <v>0</v>
      </c>
      <c r="N159" s="65">
        <v>0</v>
      </c>
      <c r="O159" s="65">
        <v>0</v>
      </c>
      <c r="P159" s="18"/>
    </row>
    <row r="160" spans="1:16" ht="15" customHeight="1">
      <c r="A160" s="59" t="s">
        <v>209</v>
      </c>
      <c r="B160" s="60" t="s">
        <v>7</v>
      </c>
      <c r="C160" s="61">
        <v>398.1</v>
      </c>
      <c r="D160" s="62">
        <v>0</v>
      </c>
      <c r="E160" s="62">
        <v>0</v>
      </c>
      <c r="F160" s="62">
        <v>0</v>
      </c>
      <c r="G160" s="61">
        <v>0</v>
      </c>
      <c r="H160" s="61">
        <v>0</v>
      </c>
      <c r="I160" s="61">
        <v>0</v>
      </c>
      <c r="J160" s="61">
        <v>0</v>
      </c>
      <c r="K160" s="82">
        <v>0</v>
      </c>
      <c r="L160" s="61">
        <v>0</v>
      </c>
      <c r="M160" s="61">
        <v>0</v>
      </c>
      <c r="N160" s="61">
        <v>0</v>
      </c>
      <c r="O160" s="61">
        <v>0</v>
      </c>
      <c r="P160" s="58"/>
    </row>
    <row r="161" spans="1:16" ht="25.5">
      <c r="A161" s="11" t="s">
        <v>210</v>
      </c>
      <c r="B161" s="8" t="s">
        <v>211</v>
      </c>
      <c r="C161" s="21">
        <v>81.6</v>
      </c>
      <c r="D161" s="3">
        <v>18</v>
      </c>
      <c r="E161" s="3">
        <v>34</v>
      </c>
      <c r="F161" s="3">
        <v>34</v>
      </c>
      <c r="G161" s="21">
        <v>0</v>
      </c>
      <c r="H161" s="31">
        <v>0.4</v>
      </c>
      <c r="I161" s="31">
        <v>0.4</v>
      </c>
      <c r="J161" s="21">
        <v>3</v>
      </c>
      <c r="K161" s="72">
        <v>1</v>
      </c>
      <c r="L161" s="21">
        <v>0</v>
      </c>
      <c r="M161" s="21">
        <v>0</v>
      </c>
      <c r="N161" s="21">
        <v>1</v>
      </c>
      <c r="O161" s="21">
        <v>0</v>
      </c>
      <c r="P161" s="18"/>
    </row>
    <row r="162" spans="1:16" ht="15">
      <c r="A162" s="12" t="s">
        <v>212</v>
      </c>
      <c r="B162" s="8" t="s">
        <v>61</v>
      </c>
      <c r="C162" s="21">
        <v>5.5</v>
      </c>
      <c r="D162" s="3">
        <v>7</v>
      </c>
      <c r="E162" s="3">
        <v>7</v>
      </c>
      <c r="F162" s="3">
        <v>21</v>
      </c>
      <c r="G162" s="54">
        <v>0</v>
      </c>
      <c r="H162" s="31">
        <v>1.3</v>
      </c>
      <c r="I162" s="31">
        <v>3.8</v>
      </c>
      <c r="J162" s="21">
        <v>7</v>
      </c>
      <c r="K162" s="72">
        <v>1</v>
      </c>
      <c r="L162" s="21">
        <v>0</v>
      </c>
      <c r="M162" s="21">
        <v>0</v>
      </c>
      <c r="N162" s="21">
        <v>1</v>
      </c>
      <c r="O162" s="21">
        <v>0</v>
      </c>
      <c r="P162" s="18"/>
    </row>
    <row r="163" spans="1:17" s="7" customFormat="1" ht="15">
      <c r="A163" s="12" t="s">
        <v>213</v>
      </c>
      <c r="B163" s="8" t="s">
        <v>2</v>
      </c>
      <c r="C163" s="21">
        <v>246.2</v>
      </c>
      <c r="D163" s="3">
        <v>222</v>
      </c>
      <c r="E163" s="3">
        <v>176</v>
      </c>
      <c r="F163" s="3">
        <v>222</v>
      </c>
      <c r="G163" s="31">
        <v>0.8</v>
      </c>
      <c r="H163" s="31">
        <v>0.7</v>
      </c>
      <c r="I163" s="31">
        <v>0.8</v>
      </c>
      <c r="J163" s="21">
        <v>3</v>
      </c>
      <c r="K163" s="72">
        <v>6</v>
      </c>
      <c r="L163" s="21">
        <v>0</v>
      </c>
      <c r="M163" s="21">
        <v>1</v>
      </c>
      <c r="N163" s="21">
        <v>4</v>
      </c>
      <c r="O163" s="21">
        <v>1</v>
      </c>
      <c r="P163" s="18"/>
      <c r="Q163"/>
    </row>
    <row r="164" spans="1:16" ht="38.25">
      <c r="A164" s="12" t="s">
        <v>214</v>
      </c>
      <c r="B164" s="8" t="s">
        <v>215</v>
      </c>
      <c r="C164" s="21">
        <v>152.3</v>
      </c>
      <c r="D164" s="3">
        <v>408</v>
      </c>
      <c r="E164" s="3">
        <v>307</v>
      </c>
      <c r="F164" s="3">
        <v>315</v>
      </c>
      <c r="G164" s="31">
        <v>2.7</v>
      </c>
      <c r="H164" s="52">
        <v>2.02</v>
      </c>
      <c r="I164" s="52">
        <v>2.04</v>
      </c>
      <c r="J164" s="21">
        <v>4</v>
      </c>
      <c r="K164" s="53">
        <v>14</v>
      </c>
      <c r="L164" s="53">
        <v>2</v>
      </c>
      <c r="M164" s="53">
        <v>1</v>
      </c>
      <c r="N164" s="53">
        <v>9</v>
      </c>
      <c r="O164" s="53">
        <v>2</v>
      </c>
      <c r="P164" s="18"/>
    </row>
    <row r="165" spans="1:16" ht="15">
      <c r="A165" s="12" t="s">
        <v>313</v>
      </c>
      <c r="B165" s="8" t="s">
        <v>314</v>
      </c>
      <c r="C165" s="21">
        <v>17.9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74">
        <v>0</v>
      </c>
      <c r="L165" s="3"/>
      <c r="M165" s="3"/>
      <c r="N165" s="3"/>
      <c r="O165" s="3"/>
      <c r="P165" s="18"/>
    </row>
    <row r="166" spans="1:16" ht="15">
      <c r="A166" s="12" t="s">
        <v>216</v>
      </c>
      <c r="B166" s="8" t="s">
        <v>2</v>
      </c>
      <c r="C166" s="21">
        <v>555.1</v>
      </c>
      <c r="D166" s="3">
        <v>26</v>
      </c>
      <c r="E166" s="3">
        <v>49</v>
      </c>
      <c r="F166" s="3">
        <v>47</v>
      </c>
      <c r="G166" s="3">
        <v>0</v>
      </c>
      <c r="H166" s="21">
        <v>0.08</v>
      </c>
      <c r="I166" s="21">
        <v>0.08</v>
      </c>
      <c r="J166" s="21">
        <v>3</v>
      </c>
      <c r="K166" s="72">
        <v>1</v>
      </c>
      <c r="L166" s="21">
        <v>0</v>
      </c>
      <c r="M166" s="21">
        <v>0</v>
      </c>
      <c r="N166" s="21">
        <v>1</v>
      </c>
      <c r="O166" s="21">
        <v>0</v>
      </c>
      <c r="P166" s="18"/>
    </row>
    <row r="167" spans="1:17" ht="18.75" customHeight="1">
      <c r="A167" s="182" t="s">
        <v>64</v>
      </c>
      <c r="B167" s="183"/>
      <c r="C167" s="183"/>
      <c r="D167" s="183"/>
      <c r="E167" s="183"/>
      <c r="F167" s="183"/>
      <c r="G167" s="183"/>
      <c r="H167" s="183"/>
      <c r="I167" s="183"/>
      <c r="J167" s="184"/>
      <c r="K167" s="73">
        <f>SUM(K16:K166)</f>
        <v>1393</v>
      </c>
      <c r="L167" s="73">
        <f>SUM(L16:L166)</f>
        <v>115</v>
      </c>
      <c r="M167" s="73">
        <f>SUM(M16:M166)</f>
        <v>175</v>
      </c>
      <c r="N167" s="73">
        <f>SUM(N16:N166)</f>
        <v>851</v>
      </c>
      <c r="O167" s="73">
        <f>SUM(O16:O166)</f>
        <v>226</v>
      </c>
      <c r="P167" s="42"/>
      <c r="Q167" s="43"/>
    </row>
    <row r="168" spans="1:15" ht="15" customHeight="1">
      <c r="A168" s="181"/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</row>
    <row r="169" spans="1:15" ht="18.75" customHeight="1">
      <c r="A169" s="10"/>
      <c r="B169" s="10"/>
      <c r="C169" s="50"/>
      <c r="D169" s="10"/>
      <c r="E169" s="10"/>
      <c r="F169" s="10"/>
      <c r="G169" s="10"/>
      <c r="H169" s="10"/>
      <c r="I169" s="50"/>
      <c r="J169" s="50"/>
      <c r="K169" s="77"/>
      <c r="L169" s="50"/>
      <c r="M169" s="50"/>
      <c r="N169" s="50"/>
      <c r="O169" s="50"/>
    </row>
    <row r="170" spans="1:15" ht="15" customHeight="1">
      <c r="A170" s="10"/>
      <c r="B170" s="10"/>
      <c r="C170" s="50"/>
      <c r="D170" s="10"/>
      <c r="E170" s="10"/>
      <c r="F170" s="10"/>
      <c r="G170" s="10"/>
      <c r="H170" s="10"/>
      <c r="I170" s="50"/>
      <c r="J170" s="50"/>
      <c r="K170" s="77"/>
      <c r="L170" s="50"/>
      <c r="M170" s="50"/>
      <c r="N170" s="50"/>
      <c r="O170" s="50"/>
    </row>
    <row r="171" spans="11:15" ht="15" customHeight="1">
      <c r="K171" s="77"/>
      <c r="L171" s="50"/>
      <c r="M171" s="50"/>
      <c r="N171" s="50"/>
      <c r="O171" s="50"/>
    </row>
  </sheetData>
  <sheetProtection/>
  <mergeCells count="27">
    <mergeCell ref="A167:J167"/>
    <mergeCell ref="A168:O168"/>
    <mergeCell ref="D13:D14"/>
    <mergeCell ref="E13:E14"/>
    <mergeCell ref="F13:F14"/>
    <mergeCell ref="G13:G14"/>
    <mergeCell ref="H13:H14"/>
    <mergeCell ref="I13:I14"/>
    <mergeCell ref="J10:O10"/>
    <mergeCell ref="J11:J14"/>
    <mergeCell ref="K11:K14"/>
    <mergeCell ref="L11:O11"/>
    <mergeCell ref="L12:N12"/>
    <mergeCell ref="O12:O14"/>
    <mergeCell ref="L13:L14"/>
    <mergeCell ref="M13:M14"/>
    <mergeCell ref="N13:N14"/>
    <mergeCell ref="A1:O1"/>
    <mergeCell ref="A3:O4"/>
    <mergeCell ref="A6:O6"/>
    <mergeCell ref="A7:O7"/>
    <mergeCell ref="A8:O8"/>
    <mergeCell ref="A10:A14"/>
    <mergeCell ref="B10:B14"/>
    <mergeCell ref="C10:C14"/>
    <mergeCell ref="D10:F12"/>
    <mergeCell ref="G10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2014-05-21T22:44:25Z</cp:lastPrinted>
  <dcterms:created xsi:type="dcterms:W3CDTF">2006-09-16T00:00:00Z</dcterms:created>
  <dcterms:modified xsi:type="dcterms:W3CDTF">2020-04-21T03:05:07Z</dcterms:modified>
  <cp:category/>
  <cp:version/>
  <cp:contentType/>
  <cp:contentStatus/>
</cp:coreProperties>
</file>