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'Лист1'!$A$1:$O$192</definedName>
  </definedNames>
  <calcPr fullCalcOnLoad="1"/>
</workbook>
</file>

<file path=xl/sharedStrings.xml><?xml version="1.0" encoding="utf-8"?>
<sst xmlns="http://schemas.openxmlformats.org/spreadsheetml/2006/main" count="608" uniqueCount="319">
  <si>
    <t>-</t>
  </si>
  <si>
    <t xml:space="preserve">№ </t>
  </si>
  <si>
    <t>Квоты добычи</t>
  </si>
  <si>
    <t>1. Акшинский район</t>
  </si>
  <si>
    <t xml:space="preserve"> ООУ</t>
  </si>
  <si>
    <t>Хозяйство «Онкоекское» ЗабКОООиР</t>
  </si>
  <si>
    <t>ИП Глушков В.Л.</t>
  </si>
  <si>
    <t>ИП Щеглов В.А.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</si>
  <si>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</si>
  <si>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</si>
  <si>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</si>
  <si>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</si>
  <si>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</si>
  <si>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</si>
  <si>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</si>
  <si>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</si>
  <si>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</si>
  <si>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</si>
  <si>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</si>
  <si>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</si>
  <si>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</si>
  <si>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</si>
  <si>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</si>
  <si>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</si>
  <si>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</si>
  <si>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</si>
  <si>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</si>
  <si>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</si>
  <si>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</si>
  <si>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</si>
  <si>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</si>
  <si>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</si>
  <si>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</si>
  <si>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</si>
  <si>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</si>
  <si>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</si>
  <si>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</si>
  <si>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</si>
  <si>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</si>
  <si>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Федорова И.А.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</si>
  <si>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</si>
  <si>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</si>
  <si>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</si>
  <si>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</si>
  <si>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</si>
  <si>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</si>
  <si>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Всего, особей</t>
  </si>
  <si>
    <t>Забайкальского края</t>
  </si>
  <si>
    <t>самцы</t>
  </si>
  <si>
    <t>самки</t>
  </si>
  <si>
    <t>1.1</t>
  </si>
  <si>
    <t>1.1.1</t>
  </si>
  <si>
    <t>1.2</t>
  </si>
  <si>
    <t>1.3</t>
  </si>
  <si>
    <t>1.4</t>
  </si>
  <si>
    <t>1.5</t>
  </si>
  <si>
    <t>1.6</t>
  </si>
  <si>
    <t>в том числе: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</si>
  <si>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</si>
  <si>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</si>
  <si>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</si>
  <si>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</si>
  <si>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</si>
  <si>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</si>
  <si>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</si>
  <si>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4.2</t>
  </si>
  <si>
    <t>4.3</t>
  </si>
  <si>
    <t>Охотхозяйство «Газимурское» ЗабКОООиР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</si>
  <si>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</si>
  <si>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</si>
  <si>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</si>
  <si>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</si>
  <si>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</si>
  <si>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</si>
  <si>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</si>
  <si>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</si>
  <si>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</si>
  <si>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</si>
  <si>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</si>
  <si>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</si>
  <si>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</si>
  <si>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</si>
  <si>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</si>
  <si>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9.1</t>
  </si>
  <si>
    <t>9.2</t>
  </si>
  <si>
    <t>10.1</t>
  </si>
  <si>
    <t>10.2</t>
  </si>
  <si>
    <t>11.1</t>
  </si>
  <si>
    <t>11.2</t>
  </si>
  <si>
    <t>11.3</t>
  </si>
  <si>
    <t>11.4</t>
  </si>
  <si>
    <t>11.5</t>
  </si>
  <si>
    <t>12.1</t>
  </si>
  <si>
    <t>12.2</t>
  </si>
  <si>
    <t>12.3</t>
  </si>
  <si>
    <t>13.5</t>
  </si>
  <si>
    <t>13.6</t>
  </si>
  <si>
    <t>20.1</t>
  </si>
  <si>
    <t>20.2</t>
  </si>
  <si>
    <t>20.3</t>
  </si>
  <si>
    <t>20.4</t>
  </si>
  <si>
    <t>15.1</t>
  </si>
  <si>
    <t>15.2</t>
  </si>
  <si>
    <t>15.3</t>
  </si>
  <si>
    <t>15.4</t>
  </si>
  <si>
    <t>16.1</t>
  </si>
  <si>
    <t>16.2</t>
  </si>
  <si>
    <t>17.1</t>
  </si>
  <si>
    <t>17.2</t>
  </si>
  <si>
    <t>17.3</t>
  </si>
  <si>
    <t>17.4</t>
  </si>
  <si>
    <t>17.5</t>
  </si>
  <si>
    <t>Охотхозяйство «Карымское» ЗабКОООиР</t>
  </si>
  <si>
    <t>Охотхозяйство «Калининское» ЗабКОООиР</t>
  </si>
  <si>
    <t>Охотхозяйство «Карповское» ЗабКОООиР</t>
  </si>
  <si>
    <t>ИП Дрёмов П.М.</t>
  </si>
  <si>
    <t>Охотхозяйство «Нерчинско-Заводское» ЗабКОООиР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</si>
  <si>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</si>
  <si>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</si>
  <si>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«Сретенское» ЗабКОООиР</t>
  </si>
  <si>
    <t>Охотхозяйство «Усть-Карское» ЗабКОООиР</t>
  </si>
  <si>
    <t>Охотхозяйство «Ульдургинское» ЗабКОООиР</t>
  </si>
  <si>
    <t>Охотхозяйство «Улётовское» ЗабКОООиР</t>
  </si>
  <si>
    <t>18.1</t>
  </si>
  <si>
    <t>18.2</t>
  </si>
  <si>
    <t>Охотхозяйство «Хилокское» ЗабКОООиР</t>
  </si>
  <si>
    <t>19.1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</si>
  <si>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</si>
  <si>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</si>
  <si>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</si>
  <si>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</si>
  <si>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</si>
  <si>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</si>
  <si>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</si>
  <si>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</si>
  <si>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</si>
  <si>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</si>
  <si>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</si>
  <si>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</si>
  <si>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</si>
  <si>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</si>
  <si>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21.1</t>
  </si>
  <si>
    <t>21.2</t>
  </si>
  <si>
    <t>Охотхозяйство «Шелопугинское» ЗабКОООиР</t>
  </si>
  <si>
    <t>22.1</t>
  </si>
  <si>
    <t>22.2</t>
  </si>
  <si>
    <t>22.3</t>
  </si>
  <si>
    <t>Охотхозяйство «Агинское» ЗабКОООиР</t>
  </si>
  <si>
    <t>Охотхозяйство «Дульдургинское» ЗабКОООиР</t>
  </si>
  <si>
    <t>23.1</t>
  </si>
  <si>
    <t>23.2</t>
  </si>
  <si>
    <t>Охотхозяйство «Новопавловское» ЗабКОООиР</t>
  </si>
  <si>
    <t>Охотхозяйство «Кокуйское» ЗабКОООиР</t>
  </si>
  <si>
    <t xml:space="preserve">Проект квот добычи </t>
  </si>
  <si>
    <t>17.6</t>
  </si>
  <si>
    <t>ООО "Недра"</t>
  </si>
  <si>
    <t>Хозяйство «Новотроицкое» ВОО Забайкалья</t>
  </si>
  <si>
    <t>ООО "Край"</t>
  </si>
  <si>
    <t>ООО "Прометей"</t>
  </si>
  <si>
    <t>9.3</t>
  </si>
  <si>
    <t>9.4</t>
  </si>
  <si>
    <t>18.3</t>
  </si>
  <si>
    <t>18.4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</si>
  <si>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</si>
  <si>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</si>
  <si>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</si>
  <si>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</si>
  <si>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</si>
  <si>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</si>
  <si>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ИП Ефимов В.А.</t>
  </si>
  <si>
    <t>ООО "Егерь"</t>
  </si>
  <si>
    <t>17.7</t>
  </si>
  <si>
    <t>ИП Торопшин В.А.</t>
  </si>
  <si>
    <t>ООО "Охотник плюс"</t>
  </si>
  <si>
    <t>ИП Голубцов А.Г.</t>
  </si>
  <si>
    <t>ИП Макаров А.А.</t>
  </si>
  <si>
    <t>19.2</t>
  </si>
  <si>
    <t>Охотхозяйство "Чернышевское" ЗабКОООиР</t>
  </si>
  <si>
    <r>
      <t xml:space="preserve">Кабарги </t>
    </r>
    <r>
      <rPr>
        <sz val="12"/>
        <color indexed="8"/>
        <rFont val="Times New Roman"/>
        <family val="1"/>
      </rPr>
      <t>на территории охотничьих угодий</t>
    </r>
  </si>
  <si>
    <t>2016 г.</t>
  </si>
  <si>
    <t>ООО "Алдан"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</si>
  <si>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</si>
  <si>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</si>
  <si>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</si>
  <si>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</si>
  <si>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</si>
  <si>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</si>
  <si>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13.1</t>
  </si>
  <si>
    <t>13.2</t>
  </si>
  <si>
    <t>13.3</t>
  </si>
  <si>
    <t>13.4</t>
  </si>
  <si>
    <t>13.7</t>
  </si>
  <si>
    <t>13.8</t>
  </si>
  <si>
    <t>13.9</t>
  </si>
  <si>
    <t>13.10</t>
  </si>
  <si>
    <t>ИП Забелин Е.А.</t>
  </si>
  <si>
    <t>14.1</t>
  </si>
  <si>
    <t>14.2</t>
  </si>
  <si>
    <t>14.3</t>
  </si>
  <si>
    <t>14.4</t>
  </si>
  <si>
    <t>14.5</t>
  </si>
  <si>
    <t>14.6</t>
  </si>
  <si>
    <t>14.7</t>
  </si>
  <si>
    <t>ООО "Кедр"</t>
  </si>
  <si>
    <t>17.8</t>
  </si>
  <si>
    <t>ИП Калинина А.К.</t>
  </si>
  <si>
    <t>ИП Галданова Т.Н.</t>
  </si>
  <si>
    <t>ИП Глебушкин П.В.</t>
  </si>
  <si>
    <t>18.8</t>
  </si>
  <si>
    <t>18.9</t>
  </si>
  <si>
    <t>5.1</t>
  </si>
  <si>
    <t>5.2</t>
  </si>
  <si>
    <t>0.1</t>
  </si>
  <si>
    <t>ООО "Барс"</t>
  </si>
  <si>
    <t>ООО "Заказник"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</si>
  <si>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</si>
  <si>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</si>
  <si>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>2017 г.</t>
  </si>
  <si>
    <t>1.7</t>
  </si>
  <si>
    <t>ИП Логинов А.В.</t>
  </si>
  <si>
    <t>2.3</t>
  </si>
  <si>
    <t>ИП Ревягин Р.В.</t>
  </si>
  <si>
    <t>ЗабКООРиО "Динамо" - ОХ "Зинкуй"</t>
  </si>
  <si>
    <t>ООО "Транссиб"</t>
  </si>
  <si>
    <t>7.8</t>
  </si>
  <si>
    <t>10.3</t>
  </si>
  <si>
    <t>10.4</t>
  </si>
  <si>
    <t>ИП Мельник М.В.</t>
  </si>
  <si>
    <t>ИП Рыжих О.В.</t>
  </si>
  <si>
    <t>ИП Кладова З.Н.</t>
  </si>
  <si>
    <t>13.11</t>
  </si>
  <si>
    <t>18.10</t>
  </si>
  <si>
    <t>18.11</t>
  </si>
  <si>
    <t>ИП Малютин В.А.</t>
  </si>
  <si>
    <t>ИП Степочкин А.Г.</t>
  </si>
  <si>
    <t>19.3</t>
  </si>
  <si>
    <t>19.4</t>
  </si>
  <si>
    <t>Охотхозяйство "Жирекенское" ЗабКОООиР</t>
  </si>
  <si>
    <t>23.3</t>
  </si>
  <si>
    <t>ООО "Гуран"</t>
  </si>
  <si>
    <r>
      <t>Примечание:</t>
    </r>
    <r>
      <rPr>
        <sz val="12"/>
        <color indexed="8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Кабарга не обитает, заявки на её добычу в Министерство природных ресурсов Забайкальского края не поступали</t>
    </r>
  </si>
  <si>
    <t>ООО «Охотник»</t>
  </si>
  <si>
    <t>АО «Рудник-Александровский»</t>
  </si>
  <si>
    <t>18.12</t>
  </si>
  <si>
    <t>ВОО Забайкалья - Хилокское ОХ</t>
  </si>
  <si>
    <t>на  период:  с  1  августа  2018 г.  до  1  августа  2019 г.</t>
  </si>
  <si>
    <t>2018 г.</t>
  </si>
  <si>
    <t>%  от численности в 2018г.</t>
  </si>
  <si>
    <t xml:space="preserve">4. Борзинский район </t>
  </si>
  <si>
    <t>Охотхозяйство «Ключевское» ЗабКОООиР</t>
  </si>
  <si>
    <t xml:space="preserve">Хозяйство «Борзинское» ВОО Забайкалья </t>
  </si>
  <si>
    <t>4.4</t>
  </si>
  <si>
    <t>ИП Русинов А.И.</t>
  </si>
  <si>
    <t>5. Газимуро-Заводский район</t>
  </si>
  <si>
    <t>5,4</t>
  </si>
  <si>
    <t>ООО Забохотсервис</t>
  </si>
  <si>
    <t>6. Каларский район</t>
  </si>
  <si>
    <t>6.3</t>
  </si>
  <si>
    <t>7. Карымский район</t>
  </si>
  <si>
    <t>8. Красночикойский район</t>
  </si>
  <si>
    <t>9. Кыринский район</t>
  </si>
  <si>
    <t>10. Могочинский район</t>
  </si>
  <si>
    <t>11. Нерчинский район</t>
  </si>
  <si>
    <t>22. Агинский район</t>
  </si>
  <si>
    <t>23. Дульдургинский район</t>
  </si>
  <si>
    <t>ООО Эрен-плюс</t>
  </si>
  <si>
    <t>2019 г.</t>
  </si>
  <si>
    <t>ООО "Север"</t>
  </si>
  <si>
    <t>ООО "Дунфан"</t>
  </si>
  <si>
    <t>Охотхозяйство «Первомайское» ЗабКОООиР</t>
  </si>
  <si>
    <t>Охотхозяйство «Шилкинское» ЗабКОООиР</t>
  </si>
  <si>
    <t>ИП Еремин С.А.</t>
  </si>
  <si>
    <t>ИП Леонова Л.В.</t>
  </si>
  <si>
    <t>21.3</t>
  </si>
  <si>
    <t>21.4</t>
  </si>
  <si>
    <t>на  период:  с  1  августа  2020 г.  до  1  августа  2021 г.</t>
  </si>
  <si>
    <t>2020 г.</t>
  </si>
  <si>
    <t>%  от численности в 2020г.</t>
  </si>
  <si>
    <t>Свойственная  площадь охотничьих угодий тыс. га</t>
  </si>
  <si>
    <t>12. Оловяннинский район</t>
  </si>
  <si>
    <t>Охотхозяйство «Оловяннинское» ЗабКОООиР</t>
  </si>
  <si>
    <t>13. Нерчинско-Заводский район</t>
  </si>
  <si>
    <t>14. Петровск-Забайкальский район</t>
  </si>
  <si>
    <t>14.8</t>
  </si>
  <si>
    <t>14.9</t>
  </si>
  <si>
    <t>14.10</t>
  </si>
  <si>
    <t>14.11</t>
  </si>
  <si>
    <t>15. Сретенский район</t>
  </si>
  <si>
    <t>15.5</t>
  </si>
  <si>
    <t>15.6</t>
  </si>
  <si>
    <t>15.7</t>
  </si>
  <si>
    <t>16. Тунгокоченский район</t>
  </si>
  <si>
    <t>16.3</t>
  </si>
  <si>
    <t>17. Тунгиро-Олёкминский район</t>
  </si>
  <si>
    <t>18. Улётовский район</t>
  </si>
  <si>
    <t>19. Хилокский район</t>
  </si>
  <si>
    <t>19.5</t>
  </si>
  <si>
    <t>19.6</t>
  </si>
  <si>
    <t>19.7</t>
  </si>
  <si>
    <t>19.8</t>
  </si>
  <si>
    <t>19.9</t>
  </si>
  <si>
    <t>19.10</t>
  </si>
  <si>
    <t>19.11</t>
  </si>
  <si>
    <t>19.12</t>
  </si>
  <si>
    <t>20. Чернышевский район</t>
  </si>
  <si>
    <t>21. Читинский район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</si>
  <si>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</si>
  <si>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</si>
  <si>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</si>
  <si>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</si>
  <si>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</si>
  <si>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</si>
  <si>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</si>
  <si>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</si>
  <si>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</si>
  <si>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22. Шелопугинский район</t>
  </si>
  <si>
    <t>23. Шилкинский район</t>
  </si>
  <si>
    <t>23.4</t>
  </si>
  <si>
    <t>23.5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</si>
</sst>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#,##0.0"/>
    <numFmt numFmtId="171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i/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Calibri"/>
      <family val="2"/>
    </font>
    <font>
      <sz val="12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70" fontId="14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1" fontId="4" fillId="6" borderId="10" xfId="0" applyNumberFormat="1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1" fontId="4" fillId="6" borderId="0" xfId="0" applyNumberFormat="1" applyFont="1" applyFill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0" fontId="67" fillId="6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0" fontId="17" fillId="33" borderId="10" xfId="0" applyNumberFormat="1" applyFont="1" applyFill="1" applyBorder="1" applyAlignment="1">
      <alignment horizontal="center" vertical="center" wrapText="1"/>
    </xf>
    <xf numFmtId="170" fontId="21" fillId="33" borderId="10" xfId="0" applyNumberFormat="1" applyFont="1" applyFill="1" applyBorder="1" applyAlignment="1">
      <alignment horizontal="center" vertical="center" wrapText="1"/>
    </xf>
    <xf numFmtId="170" fontId="21" fillId="33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 wrapText="1"/>
    </xf>
    <xf numFmtId="0" fontId="69" fillId="6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70" fillId="6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1" fontId="7" fillId="34" borderId="14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vertical="center" wrapText="1"/>
    </xf>
    <xf numFmtId="1" fontId="18" fillId="6" borderId="10" xfId="0" applyNumberFormat="1" applyFont="1" applyFill="1" applyBorder="1" applyAlignment="1">
      <alignment horizontal="center"/>
    </xf>
    <xf numFmtId="1" fontId="2" fillId="6" borderId="10" xfId="0" applyNumberFormat="1" applyFont="1" applyFill="1" applyBorder="1" applyAlignment="1">
      <alignment horizontal="center"/>
    </xf>
    <xf numFmtId="0" fontId="71" fillId="7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" fontId="71" fillId="7" borderId="10" xfId="0" applyNumberFormat="1" applyFont="1" applyFill="1" applyBorder="1" applyAlignment="1">
      <alignment horizontal="center" vertical="center" wrapText="1"/>
    </xf>
    <xf numFmtId="1" fontId="71" fillId="6" borderId="10" xfId="0" applyNumberFormat="1" applyFont="1" applyFill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 wrapText="1"/>
    </xf>
    <xf numFmtId="1" fontId="72" fillId="6" borderId="10" xfId="0" applyNumberFormat="1" applyFont="1" applyFill="1" applyBorder="1" applyAlignment="1">
      <alignment horizontal="center" vertical="center" wrapText="1"/>
    </xf>
    <xf numFmtId="0" fontId="72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0" fontId="73" fillId="6" borderId="10" xfId="0" applyFont="1" applyFill="1" applyBorder="1" applyAlignment="1">
      <alignment horizontal="center" vertical="center" wrapText="1"/>
    </xf>
    <xf numFmtId="0" fontId="71" fillId="6" borderId="10" xfId="0" applyFont="1" applyFill="1" applyBorder="1" applyAlignment="1">
      <alignment horizontal="center" vertical="center" wrapText="1"/>
    </xf>
    <xf numFmtId="1" fontId="8" fillId="6" borderId="14" xfId="0" applyNumberFormat="1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="110" zoomScaleNormal="110" zoomScaleSheetLayoutView="80" zoomScalePageLayoutView="0" workbookViewId="0" topLeftCell="A36">
      <selection activeCell="L27" sqref="L27:N27"/>
    </sheetView>
  </sheetViews>
  <sheetFormatPr defaultColWidth="9.140625" defaultRowHeight="15"/>
  <cols>
    <col min="1" max="1" width="5.57421875" style="1" customWidth="1"/>
    <col min="2" max="2" width="6.8515625" style="1" customWidth="1"/>
    <col min="3" max="3" width="30.421875" style="1" customWidth="1"/>
    <col min="4" max="4" width="12.57421875" style="33" customWidth="1"/>
    <col min="5" max="6" width="9.140625" style="1" customWidth="1"/>
    <col min="7" max="7" width="13.421875" style="48" bestFit="1" customWidth="1"/>
    <col min="8" max="8" width="9.140625" style="1" customWidth="1"/>
    <col min="9" max="9" width="9.28125" style="1" customWidth="1"/>
    <col min="10" max="10" width="12.00390625" style="1" customWidth="1"/>
    <col min="11" max="11" width="9.140625" style="1" customWidth="1"/>
    <col min="12" max="12" width="10.7109375" style="48" bestFit="1" customWidth="1"/>
    <col min="13" max="14" width="15.8515625" style="1" customWidth="1"/>
    <col min="15" max="16384" width="9.140625" style="1" customWidth="1"/>
  </cols>
  <sheetData>
    <row r="1" spans="1:14" ht="15.75">
      <c r="A1" s="6"/>
      <c r="B1" s="173" t="s">
        <v>153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.75" customHeight="1">
      <c r="A2" s="6"/>
      <c r="B2" s="5"/>
      <c r="C2" s="6"/>
      <c r="D2" s="28"/>
      <c r="E2" s="6"/>
      <c r="F2" s="6"/>
      <c r="G2" s="44"/>
      <c r="H2" s="6"/>
      <c r="I2" s="6"/>
      <c r="J2" s="6"/>
      <c r="K2" s="6"/>
      <c r="L2" s="66">
        <f>SUM(L1)</f>
        <v>0</v>
      </c>
      <c r="M2" s="6"/>
      <c r="N2" s="6"/>
    </row>
    <row r="3" spans="1:14" ht="18.75" customHeight="1">
      <c r="A3" s="6"/>
      <c r="B3" s="174" t="s">
        <v>178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2.25" customHeight="1">
      <c r="A4" s="6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7.5" customHeight="1">
      <c r="A5" s="6"/>
      <c r="B5" s="5"/>
      <c r="C5" s="6"/>
      <c r="D5" s="28"/>
      <c r="E5" s="6"/>
      <c r="F5" s="6"/>
      <c r="G5" s="44"/>
      <c r="H5" s="6"/>
      <c r="I5" s="6"/>
      <c r="J5" s="6"/>
      <c r="K5" s="6"/>
      <c r="L5" s="44"/>
      <c r="M5" s="6"/>
      <c r="N5" s="6"/>
    </row>
    <row r="6" spans="1:14" ht="15.75">
      <c r="A6" s="6"/>
      <c r="B6" s="175" t="s">
        <v>47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ht="5.25" customHeight="1">
      <c r="A7" s="6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5.75">
      <c r="A8" s="6"/>
      <c r="B8" s="173" t="s">
        <v>275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4" ht="5.25" customHeight="1">
      <c r="A9" s="6"/>
      <c r="B9" s="5"/>
      <c r="C9" s="6"/>
      <c r="D9" s="28"/>
      <c r="E9" s="6"/>
      <c r="F9" s="6"/>
      <c r="G9" s="44"/>
      <c r="H9" s="6"/>
      <c r="I9" s="6"/>
      <c r="J9" s="6"/>
      <c r="K9" s="6"/>
      <c r="L9" s="44"/>
      <c r="M9" s="6"/>
      <c r="N9" s="6"/>
    </row>
    <row r="10" spans="1:14" ht="51.75" customHeight="1">
      <c r="A10" s="6"/>
      <c r="B10" s="167" t="s">
        <v>1</v>
      </c>
      <c r="C10" s="179" t="s">
        <v>42</v>
      </c>
      <c r="D10" s="176" t="s">
        <v>278</v>
      </c>
      <c r="E10" s="169" t="s">
        <v>44</v>
      </c>
      <c r="F10" s="170"/>
      <c r="G10" s="171"/>
      <c r="H10" s="169" t="s">
        <v>45</v>
      </c>
      <c r="I10" s="170"/>
      <c r="J10" s="171"/>
      <c r="K10" s="169" t="s">
        <v>2</v>
      </c>
      <c r="L10" s="170"/>
      <c r="M10" s="170"/>
      <c r="N10" s="171"/>
    </row>
    <row r="11" spans="1:14" ht="38.25" customHeight="1">
      <c r="A11" s="6"/>
      <c r="B11" s="167"/>
      <c r="C11" s="186"/>
      <c r="D11" s="177"/>
      <c r="E11" s="181" t="s">
        <v>246</v>
      </c>
      <c r="F11" s="168" t="s">
        <v>266</v>
      </c>
      <c r="G11" s="183" t="s">
        <v>276</v>
      </c>
      <c r="H11" s="181" t="s">
        <v>246</v>
      </c>
      <c r="I11" s="168" t="s">
        <v>266</v>
      </c>
      <c r="J11" s="168" t="s">
        <v>276</v>
      </c>
      <c r="K11" s="179" t="s">
        <v>277</v>
      </c>
      <c r="L11" s="184" t="s">
        <v>46</v>
      </c>
      <c r="M11" s="169" t="s">
        <v>57</v>
      </c>
      <c r="N11" s="171"/>
    </row>
    <row r="12" spans="1:14" s="2" customFormat="1" ht="46.5" customHeight="1">
      <c r="A12" s="6"/>
      <c r="B12" s="167"/>
      <c r="C12" s="180"/>
      <c r="D12" s="178"/>
      <c r="E12" s="182"/>
      <c r="F12" s="168"/>
      <c r="G12" s="183"/>
      <c r="H12" s="182"/>
      <c r="I12" s="168"/>
      <c r="J12" s="168"/>
      <c r="K12" s="180"/>
      <c r="L12" s="185"/>
      <c r="M12" s="8" t="s">
        <v>48</v>
      </c>
      <c r="N12" s="8" t="s">
        <v>49</v>
      </c>
    </row>
    <row r="13" spans="1:14" s="2" customFormat="1" ht="15.75">
      <c r="A13" s="6"/>
      <c r="B13" s="63">
        <v>1</v>
      </c>
      <c r="C13" s="63">
        <v>2</v>
      </c>
      <c r="D13" s="64">
        <v>3</v>
      </c>
      <c r="E13" s="63">
        <v>4</v>
      </c>
      <c r="F13" s="63">
        <v>5</v>
      </c>
      <c r="G13" s="65">
        <v>6</v>
      </c>
      <c r="H13" s="63">
        <v>7</v>
      </c>
      <c r="I13" s="63">
        <v>8</v>
      </c>
      <c r="J13" s="63">
        <v>9</v>
      </c>
      <c r="K13" s="63">
        <v>10</v>
      </c>
      <c r="L13" s="65">
        <v>11</v>
      </c>
      <c r="M13" s="63">
        <v>12</v>
      </c>
      <c r="N13" s="63">
        <v>13</v>
      </c>
    </row>
    <row r="14" spans="1:14" ht="18.75" customHeight="1">
      <c r="A14" s="6"/>
      <c r="B14" s="172" t="s">
        <v>3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15.75">
      <c r="A15" s="6"/>
      <c r="B15" s="9" t="s">
        <v>50</v>
      </c>
      <c r="C15" s="10" t="s">
        <v>4</v>
      </c>
      <c r="D15" s="106">
        <v>384.4</v>
      </c>
      <c r="E15" s="91">
        <v>133</v>
      </c>
      <c r="F15" s="7">
        <v>157</v>
      </c>
      <c r="G15" s="45">
        <v>172</v>
      </c>
      <c r="H15" s="7">
        <v>0.34</v>
      </c>
      <c r="I15" s="1">
        <v>0.4</v>
      </c>
      <c r="J15" s="122">
        <f>G15/D15</f>
        <v>0.4474505723204995</v>
      </c>
      <c r="K15" s="7">
        <v>5</v>
      </c>
      <c r="L15" s="45">
        <v>8</v>
      </c>
      <c r="M15" s="11">
        <v>6</v>
      </c>
      <c r="N15" s="11">
        <v>2</v>
      </c>
    </row>
    <row r="16" spans="1:14" ht="30.75" customHeight="1">
      <c r="A16" s="6"/>
      <c r="B16" s="9" t="s">
        <v>51</v>
      </c>
      <c r="C16" s="165" t="s">
        <v>215</v>
      </c>
      <c r="D16" s="166"/>
      <c r="E16" s="166"/>
      <c r="F16" s="166"/>
      <c r="G16" s="166"/>
      <c r="H16" s="166"/>
      <c r="I16" s="166"/>
      <c r="J16" s="166"/>
      <c r="K16" s="76"/>
      <c r="L16" s="45"/>
      <c r="M16" s="11"/>
      <c r="N16" s="11"/>
    </row>
    <row r="17" spans="1:14" ht="31.5">
      <c r="A17" s="6"/>
      <c r="B17" s="9" t="s">
        <v>52</v>
      </c>
      <c r="C17" s="10" t="s">
        <v>5</v>
      </c>
      <c r="D17" s="64">
        <v>13.5</v>
      </c>
      <c r="E17" s="91">
        <v>0</v>
      </c>
      <c r="F17" s="134">
        <v>0</v>
      </c>
      <c r="G17" s="49">
        <v>0</v>
      </c>
      <c r="H17" s="7">
        <v>0</v>
      </c>
      <c r="I17" s="59">
        <v>0</v>
      </c>
      <c r="J17" s="123">
        <f aca="true" t="shared" si="0" ref="J17:J22">G17/D17</f>
        <v>0</v>
      </c>
      <c r="K17" s="7">
        <v>0</v>
      </c>
      <c r="L17" s="142">
        <v>0</v>
      </c>
      <c r="M17" s="144">
        <v>0</v>
      </c>
      <c r="N17" s="144">
        <v>0</v>
      </c>
    </row>
    <row r="18" spans="1:14" ht="15.75">
      <c r="A18" s="6"/>
      <c r="B18" s="9" t="s">
        <v>53</v>
      </c>
      <c r="C18" s="27" t="s">
        <v>219</v>
      </c>
      <c r="D18" s="64">
        <v>21.5</v>
      </c>
      <c r="E18" s="91">
        <v>12</v>
      </c>
      <c r="F18" s="134">
        <v>10</v>
      </c>
      <c r="G18" s="147">
        <v>17</v>
      </c>
      <c r="H18" s="12">
        <v>0.5</v>
      </c>
      <c r="I18" s="59">
        <v>0.41</v>
      </c>
      <c r="J18" s="123">
        <f t="shared" si="0"/>
        <v>0.7906976744186046</v>
      </c>
      <c r="K18" s="7">
        <v>5</v>
      </c>
      <c r="L18" s="130">
        <v>0</v>
      </c>
      <c r="M18" s="130">
        <v>0</v>
      </c>
      <c r="N18" s="130">
        <v>0</v>
      </c>
    </row>
    <row r="19" spans="1:14" ht="15.75">
      <c r="A19" s="6"/>
      <c r="B19" s="9" t="s">
        <v>54</v>
      </c>
      <c r="C19" s="10" t="s">
        <v>6</v>
      </c>
      <c r="D19" s="64">
        <v>20.6</v>
      </c>
      <c r="E19" s="91">
        <v>0</v>
      </c>
      <c r="F19" s="134">
        <v>0</v>
      </c>
      <c r="G19" s="49">
        <v>0</v>
      </c>
      <c r="H19" s="12">
        <v>0</v>
      </c>
      <c r="I19" s="59">
        <v>0</v>
      </c>
      <c r="J19" s="123">
        <f t="shared" si="0"/>
        <v>0</v>
      </c>
      <c r="K19" s="7">
        <v>0</v>
      </c>
      <c r="L19" s="142">
        <v>0</v>
      </c>
      <c r="M19" s="144">
        <v>0</v>
      </c>
      <c r="N19" s="144">
        <v>0</v>
      </c>
    </row>
    <row r="20" spans="1:14" s="4" customFormat="1" ht="15.75">
      <c r="A20" s="13"/>
      <c r="B20" s="9" t="s">
        <v>55</v>
      </c>
      <c r="C20" s="10" t="s">
        <v>7</v>
      </c>
      <c r="D20" s="64">
        <v>20.9</v>
      </c>
      <c r="E20" s="91">
        <v>8</v>
      </c>
      <c r="F20" s="134">
        <v>14</v>
      </c>
      <c r="G20" s="147">
        <v>14</v>
      </c>
      <c r="H20" s="12">
        <v>0.38</v>
      </c>
      <c r="I20" s="96">
        <v>0.6</v>
      </c>
      <c r="J20" s="123">
        <f t="shared" si="0"/>
        <v>0.6698564593301436</v>
      </c>
      <c r="K20" s="7">
        <v>5</v>
      </c>
      <c r="L20" s="130">
        <v>0</v>
      </c>
      <c r="M20" s="130">
        <v>0</v>
      </c>
      <c r="N20" s="130">
        <v>0</v>
      </c>
    </row>
    <row r="21" spans="1:16" ht="25.5">
      <c r="A21" s="6"/>
      <c r="B21" s="9" t="s">
        <v>56</v>
      </c>
      <c r="C21" s="27" t="s">
        <v>216</v>
      </c>
      <c r="D21" s="64" t="s">
        <v>8</v>
      </c>
      <c r="E21" s="91">
        <v>60</v>
      </c>
      <c r="F21" s="134">
        <v>68</v>
      </c>
      <c r="G21" s="49">
        <v>102</v>
      </c>
      <c r="H21" s="12">
        <v>1.2</v>
      </c>
      <c r="I21" s="59">
        <v>1.36</v>
      </c>
      <c r="J21" s="123">
        <v>2.04</v>
      </c>
      <c r="K21" s="7">
        <v>5</v>
      </c>
      <c r="L21" s="145">
        <v>5</v>
      </c>
      <c r="M21" s="146">
        <v>3</v>
      </c>
      <c r="N21" s="146">
        <v>2</v>
      </c>
      <c r="P21" s="1">
        <v>172</v>
      </c>
    </row>
    <row r="22" spans="1:14" ht="15.75">
      <c r="A22" s="6"/>
      <c r="B22" s="9" t="s">
        <v>218</v>
      </c>
      <c r="C22" s="10" t="s">
        <v>213</v>
      </c>
      <c r="D22" s="64">
        <v>36.8</v>
      </c>
      <c r="E22" s="91">
        <v>37</v>
      </c>
      <c r="F22" s="134">
        <v>65</v>
      </c>
      <c r="G22" s="49">
        <v>83</v>
      </c>
      <c r="H22" s="7">
        <v>1</v>
      </c>
      <c r="I22" s="59">
        <v>1.7</v>
      </c>
      <c r="J22" s="123">
        <f t="shared" si="0"/>
        <v>2.255434782608696</v>
      </c>
      <c r="K22" s="7">
        <v>5</v>
      </c>
      <c r="L22" s="144">
        <v>4</v>
      </c>
      <c r="M22" s="144">
        <v>3</v>
      </c>
      <c r="N22" s="144">
        <v>1</v>
      </c>
    </row>
    <row r="23" spans="1:16" ht="18.75" customHeight="1">
      <c r="A23" s="6"/>
      <c r="B23" s="77" t="s">
        <v>40</v>
      </c>
      <c r="C23" s="78"/>
      <c r="D23" s="78"/>
      <c r="E23" s="78"/>
      <c r="F23" s="78"/>
      <c r="G23" s="101"/>
      <c r="H23" s="78"/>
      <c r="I23" s="78"/>
      <c r="J23" s="78"/>
      <c r="K23" s="79"/>
      <c r="L23" s="50">
        <f>SUM(L15:L22)</f>
        <v>17</v>
      </c>
      <c r="M23" s="50">
        <f>SUM(M15:M22)</f>
        <v>12</v>
      </c>
      <c r="N23" s="50">
        <f>SUM(N15:N22)</f>
        <v>5</v>
      </c>
      <c r="P23" s="3">
        <v>216</v>
      </c>
    </row>
    <row r="24" spans="1:14" ht="17.25" customHeight="1">
      <c r="A24" s="6"/>
      <c r="B24" s="172" t="s">
        <v>9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1:14" ht="20.25" customHeight="1">
      <c r="A25" s="6"/>
      <c r="B25" s="9" t="s">
        <v>58</v>
      </c>
      <c r="C25" s="10" t="s">
        <v>4</v>
      </c>
      <c r="D25" s="64">
        <v>506.1</v>
      </c>
      <c r="E25" s="91">
        <v>36</v>
      </c>
      <c r="F25" s="134">
        <v>35</v>
      </c>
      <c r="G25" s="148">
        <v>18</v>
      </c>
      <c r="H25" s="7">
        <v>0.07</v>
      </c>
      <c r="I25" s="59">
        <v>0.07</v>
      </c>
      <c r="J25" s="122">
        <f>G25/D25</f>
        <v>0.03556609365737996</v>
      </c>
      <c r="K25" s="7">
        <v>5</v>
      </c>
      <c r="L25" s="45">
        <v>0</v>
      </c>
      <c r="M25" s="7">
        <v>0</v>
      </c>
      <c r="N25" s="7">
        <v>0</v>
      </c>
    </row>
    <row r="26" spans="1:14" ht="31.5">
      <c r="A26" s="6"/>
      <c r="B26" s="9" t="s">
        <v>59</v>
      </c>
      <c r="C26" s="10" t="s">
        <v>60</v>
      </c>
      <c r="D26" s="64">
        <v>49.3</v>
      </c>
      <c r="E26" s="91">
        <v>0</v>
      </c>
      <c r="F26" s="134">
        <v>0</v>
      </c>
      <c r="G26" s="45">
        <v>0</v>
      </c>
      <c r="H26" s="7">
        <v>0</v>
      </c>
      <c r="I26" s="59">
        <v>0</v>
      </c>
      <c r="J26" s="122">
        <f>G26/D26</f>
        <v>0</v>
      </c>
      <c r="K26" s="7">
        <v>0</v>
      </c>
      <c r="L26" s="142">
        <v>0</v>
      </c>
      <c r="M26" s="142">
        <v>0</v>
      </c>
      <c r="N26" s="142">
        <v>0</v>
      </c>
    </row>
    <row r="27" spans="1:14" ht="15.75">
      <c r="A27" s="6"/>
      <c r="B27" s="9" t="s">
        <v>220</v>
      </c>
      <c r="C27" s="10" t="s">
        <v>221</v>
      </c>
      <c r="D27" s="64">
        <v>79.2</v>
      </c>
      <c r="E27" s="91">
        <v>20</v>
      </c>
      <c r="F27" s="134">
        <v>41</v>
      </c>
      <c r="G27" s="45">
        <v>79</v>
      </c>
      <c r="H27" s="7">
        <v>0.25</v>
      </c>
      <c r="I27" s="59">
        <v>0.51</v>
      </c>
      <c r="J27" s="122">
        <f>G27/D27</f>
        <v>0.9974747474747474</v>
      </c>
      <c r="K27" s="7">
        <v>5</v>
      </c>
      <c r="L27" s="152">
        <v>3</v>
      </c>
      <c r="M27" s="143">
        <v>2</v>
      </c>
      <c r="N27" s="143">
        <v>1</v>
      </c>
    </row>
    <row r="28" spans="1:16" ht="18.75" customHeight="1">
      <c r="A28" s="6"/>
      <c r="B28" s="77" t="s">
        <v>40</v>
      </c>
      <c r="C28" s="78"/>
      <c r="D28" s="78"/>
      <c r="E28" s="78"/>
      <c r="F28" s="78"/>
      <c r="G28" s="101"/>
      <c r="H28" s="78"/>
      <c r="I28" s="78"/>
      <c r="J28" s="78"/>
      <c r="K28" s="79"/>
      <c r="L28" s="51">
        <f>SUM(L25:L27)</f>
        <v>3</v>
      </c>
      <c r="M28" s="51">
        <f>SUM(M25:M27)</f>
        <v>2</v>
      </c>
      <c r="N28" s="51">
        <f>SUM(N25:N27)</f>
        <v>1</v>
      </c>
      <c r="P28" s="3">
        <v>97</v>
      </c>
    </row>
    <row r="29" spans="1:14" ht="19.5" customHeight="1">
      <c r="A29" s="6"/>
      <c r="B29" s="172" t="s">
        <v>10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4" ht="15.75">
      <c r="A30" s="6"/>
      <c r="B30" s="14" t="s">
        <v>61</v>
      </c>
      <c r="C30" s="15" t="s">
        <v>11</v>
      </c>
      <c r="D30" s="64">
        <v>235.3</v>
      </c>
      <c r="E30" s="43">
        <v>33</v>
      </c>
      <c r="F30" s="43">
        <v>11</v>
      </c>
      <c r="G30" s="148">
        <v>22</v>
      </c>
      <c r="H30" s="16">
        <v>0.14</v>
      </c>
      <c r="I30" s="59">
        <v>0.04</v>
      </c>
      <c r="J30" s="124">
        <f>G30/D30</f>
        <v>0.09349766255843603</v>
      </c>
      <c r="K30" s="7">
        <v>5</v>
      </c>
      <c r="L30" s="131">
        <v>0</v>
      </c>
      <c r="M30" s="131">
        <v>0</v>
      </c>
      <c r="N30" s="131">
        <v>0</v>
      </c>
    </row>
    <row r="31" spans="1:14" ht="37.5" customHeight="1">
      <c r="A31" s="6"/>
      <c r="B31" s="14" t="s">
        <v>62</v>
      </c>
      <c r="C31" s="15" t="s">
        <v>63</v>
      </c>
      <c r="D31" s="64">
        <v>164</v>
      </c>
      <c r="E31" s="43">
        <v>0</v>
      </c>
      <c r="F31" s="43">
        <v>0</v>
      </c>
      <c r="G31" s="129">
        <v>0</v>
      </c>
      <c r="H31" s="16">
        <v>0</v>
      </c>
      <c r="I31" s="58">
        <v>0</v>
      </c>
      <c r="J31" s="124">
        <f>G31/D31</f>
        <v>0</v>
      </c>
      <c r="K31" s="143">
        <v>0</v>
      </c>
      <c r="L31" s="142">
        <v>0</v>
      </c>
      <c r="M31" s="142">
        <v>0</v>
      </c>
      <c r="N31" s="142">
        <v>0</v>
      </c>
    </row>
    <row r="32" spans="1:14" ht="15.75">
      <c r="A32" s="6"/>
      <c r="B32" s="14" t="s">
        <v>64</v>
      </c>
      <c r="C32" s="15" t="s">
        <v>12</v>
      </c>
      <c r="D32" s="64">
        <v>11.6</v>
      </c>
      <c r="E32" s="43">
        <v>1</v>
      </c>
      <c r="F32" s="43">
        <v>0</v>
      </c>
      <c r="G32" s="129">
        <v>0</v>
      </c>
      <c r="H32" s="16">
        <v>0.08</v>
      </c>
      <c r="I32" s="58"/>
      <c r="J32" s="124">
        <f>G32/D32</f>
        <v>0</v>
      </c>
      <c r="K32" s="143">
        <v>0</v>
      </c>
      <c r="L32" s="142">
        <v>0</v>
      </c>
      <c r="M32" s="142">
        <v>0</v>
      </c>
      <c r="N32" s="142">
        <v>0</v>
      </c>
    </row>
    <row r="33" spans="1:16" ht="18.75" customHeight="1">
      <c r="A33" s="6"/>
      <c r="B33" s="70" t="s">
        <v>40</v>
      </c>
      <c r="C33" s="71"/>
      <c r="D33" s="71"/>
      <c r="E33" s="71"/>
      <c r="F33" s="71"/>
      <c r="G33" s="17"/>
      <c r="H33" s="71"/>
      <c r="I33" s="71"/>
      <c r="J33" s="71"/>
      <c r="K33" s="72"/>
      <c r="L33" s="47">
        <f>SUM(L30:L32)</f>
        <v>0</v>
      </c>
      <c r="M33" s="47">
        <f>SUM(M30:M32)</f>
        <v>0</v>
      </c>
      <c r="N33" s="47">
        <f>SUM(N30:N32)</f>
        <v>0</v>
      </c>
      <c r="P33" s="1">
        <v>22</v>
      </c>
    </row>
    <row r="34" spans="1:14" ht="16.5" customHeight="1">
      <c r="A34" s="6"/>
      <c r="B34" s="187" t="s">
        <v>248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</row>
    <row r="35" spans="1:14" ht="16.5" customHeight="1">
      <c r="A35" s="6"/>
      <c r="B35" s="57">
        <v>4.1</v>
      </c>
      <c r="C35" s="56" t="s">
        <v>11</v>
      </c>
      <c r="D35" s="117">
        <v>122.9</v>
      </c>
      <c r="E35" s="56">
        <v>0</v>
      </c>
      <c r="F35" s="56">
        <v>0</v>
      </c>
      <c r="G35" s="56">
        <v>0</v>
      </c>
      <c r="H35" s="56">
        <v>0</v>
      </c>
      <c r="I35" s="125">
        <v>0</v>
      </c>
      <c r="J35" s="123">
        <f>G35/D35</f>
        <v>0</v>
      </c>
      <c r="K35" s="56">
        <v>0</v>
      </c>
      <c r="L35" s="56">
        <v>0</v>
      </c>
      <c r="M35" s="56">
        <v>0</v>
      </c>
      <c r="N35" s="56">
        <v>0</v>
      </c>
    </row>
    <row r="36" spans="1:14" ht="31.5">
      <c r="A36" s="6"/>
      <c r="B36" s="14" t="s">
        <v>65</v>
      </c>
      <c r="C36" s="15" t="s">
        <v>249</v>
      </c>
      <c r="D36" s="64">
        <v>315</v>
      </c>
      <c r="E36" s="16">
        <v>0</v>
      </c>
      <c r="F36" s="43">
        <v>0</v>
      </c>
      <c r="G36" s="16">
        <v>0</v>
      </c>
      <c r="H36" s="16">
        <v>0</v>
      </c>
      <c r="I36" s="126">
        <v>0</v>
      </c>
      <c r="J36" s="123">
        <f>G36/D36</f>
        <v>0</v>
      </c>
      <c r="K36" s="143">
        <v>0</v>
      </c>
      <c r="L36" s="142">
        <v>0</v>
      </c>
      <c r="M36" s="142">
        <v>0</v>
      </c>
      <c r="N36" s="142">
        <v>0</v>
      </c>
    </row>
    <row r="37" spans="1:14" ht="31.5">
      <c r="A37" s="6"/>
      <c r="B37" s="14" t="s">
        <v>66</v>
      </c>
      <c r="C37" s="15" t="s">
        <v>250</v>
      </c>
      <c r="D37" s="64">
        <v>70.2</v>
      </c>
      <c r="E37" s="16">
        <v>0</v>
      </c>
      <c r="F37" s="43">
        <v>0</v>
      </c>
      <c r="G37" s="16">
        <v>0</v>
      </c>
      <c r="H37" s="16">
        <v>0</v>
      </c>
      <c r="I37" s="126">
        <v>0</v>
      </c>
      <c r="J37" s="123">
        <f>G37/D37</f>
        <v>0</v>
      </c>
      <c r="K37" s="16">
        <v>0</v>
      </c>
      <c r="L37" s="99">
        <v>0</v>
      </c>
      <c r="M37" s="99">
        <v>0</v>
      </c>
      <c r="N37" s="99">
        <v>0</v>
      </c>
    </row>
    <row r="38" spans="1:14" ht="15.75">
      <c r="A38" s="6"/>
      <c r="B38" s="14" t="s">
        <v>251</v>
      </c>
      <c r="C38" s="15" t="s">
        <v>252</v>
      </c>
      <c r="D38" s="64">
        <v>32.22</v>
      </c>
      <c r="E38" s="43">
        <v>11</v>
      </c>
      <c r="F38" s="43">
        <v>9</v>
      </c>
      <c r="G38" s="148">
        <v>11</v>
      </c>
      <c r="H38" s="16">
        <v>0.17</v>
      </c>
      <c r="I38" s="95">
        <v>0.13</v>
      </c>
      <c r="J38" s="123">
        <f>G38/D38</f>
        <v>0.34140285536933584</v>
      </c>
      <c r="K38" s="16">
        <v>5</v>
      </c>
      <c r="L38" s="130">
        <v>0</v>
      </c>
      <c r="M38" s="130">
        <v>0</v>
      </c>
      <c r="N38" s="130">
        <v>0</v>
      </c>
    </row>
    <row r="39" spans="1:16" ht="18.75" customHeight="1">
      <c r="A39" s="6"/>
      <c r="B39" s="53" t="s">
        <v>40</v>
      </c>
      <c r="C39" s="54"/>
      <c r="D39" s="54"/>
      <c r="E39" s="54"/>
      <c r="F39" s="54"/>
      <c r="G39" s="17"/>
      <c r="H39" s="54"/>
      <c r="I39" s="54"/>
      <c r="J39" s="54"/>
      <c r="K39" s="55"/>
      <c r="L39" s="47">
        <f>SUM(L35:L38)</f>
        <v>0</v>
      </c>
      <c r="M39" s="47">
        <f>SUM(M35:M38)</f>
        <v>0</v>
      </c>
      <c r="N39" s="47">
        <f>SUM(N35:N38)</f>
        <v>0</v>
      </c>
      <c r="P39" s="1">
        <v>11</v>
      </c>
    </row>
    <row r="40" spans="1:14" ht="18.75" customHeight="1">
      <c r="A40" s="6"/>
      <c r="B40" s="161" t="s">
        <v>253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3"/>
    </row>
    <row r="41" spans="1:14" ht="15.75">
      <c r="A41" s="6"/>
      <c r="B41" s="14" t="s">
        <v>210</v>
      </c>
      <c r="C41" s="15" t="s">
        <v>4</v>
      </c>
      <c r="D41" s="64">
        <v>1007.3</v>
      </c>
      <c r="E41" s="43">
        <v>371</v>
      </c>
      <c r="F41" s="97">
        <v>646</v>
      </c>
      <c r="G41" s="52">
        <v>1275</v>
      </c>
      <c r="H41" s="18">
        <v>2.7</v>
      </c>
      <c r="I41" s="59">
        <v>4.7</v>
      </c>
      <c r="J41" s="122">
        <f>G41/D41</f>
        <v>1.2657599523478607</v>
      </c>
      <c r="K41" s="16">
        <v>5</v>
      </c>
      <c r="L41" s="46">
        <v>60</v>
      </c>
      <c r="M41" s="16">
        <v>45</v>
      </c>
      <c r="N41" s="16">
        <v>15</v>
      </c>
    </row>
    <row r="42" spans="1:14" ht="15.75">
      <c r="A42" s="6"/>
      <c r="B42" s="14" t="s">
        <v>211</v>
      </c>
      <c r="C42" s="15" t="s">
        <v>180</v>
      </c>
      <c r="D42" s="64">
        <v>120.7</v>
      </c>
      <c r="E42" s="43">
        <v>712</v>
      </c>
      <c r="F42" s="97">
        <v>723</v>
      </c>
      <c r="G42" s="52">
        <v>780</v>
      </c>
      <c r="H42" s="18">
        <v>5.8</v>
      </c>
      <c r="I42" s="59">
        <v>5.9</v>
      </c>
      <c r="J42" s="122">
        <f>G42/D42</f>
        <v>6.4623032311516155</v>
      </c>
      <c r="K42" s="16">
        <v>5</v>
      </c>
      <c r="L42" s="142">
        <v>38</v>
      </c>
      <c r="M42" s="142">
        <v>28</v>
      </c>
      <c r="N42" s="142">
        <v>10</v>
      </c>
    </row>
    <row r="43" spans="1:14" ht="15.75">
      <c r="A43" s="6"/>
      <c r="B43" s="58">
        <v>5.3</v>
      </c>
      <c r="C43" s="85" t="s">
        <v>255</v>
      </c>
      <c r="D43" s="116">
        <v>152.6</v>
      </c>
      <c r="E43" s="92">
        <v>366</v>
      </c>
      <c r="F43" s="135">
        <v>329</v>
      </c>
      <c r="G43" s="140">
        <v>653</v>
      </c>
      <c r="H43" s="18">
        <v>2.3</v>
      </c>
      <c r="I43" s="59">
        <v>2.1</v>
      </c>
      <c r="J43" s="122">
        <f>G43/D43</f>
        <v>4.2791612057667106</v>
      </c>
      <c r="K43" s="16">
        <v>5</v>
      </c>
      <c r="L43" s="142">
        <v>29</v>
      </c>
      <c r="M43" s="142">
        <v>21</v>
      </c>
      <c r="N43" s="142">
        <v>8</v>
      </c>
    </row>
    <row r="44" spans="1:16" ht="16.5" customHeight="1">
      <c r="A44" s="6"/>
      <c r="B44" s="70" t="s">
        <v>40</v>
      </c>
      <c r="C44" s="71"/>
      <c r="D44" s="71"/>
      <c r="E44" s="71"/>
      <c r="F44" s="71"/>
      <c r="G44" s="102"/>
      <c r="H44" s="71"/>
      <c r="I44" s="71"/>
      <c r="J44" s="71"/>
      <c r="K44" s="72"/>
      <c r="L44" s="47">
        <f>SUM(L41:L43)</f>
        <v>127</v>
      </c>
      <c r="M44" s="47">
        <f>SUM(M41:M43)</f>
        <v>94</v>
      </c>
      <c r="N44" s="47">
        <f>SUM(N41:N43)</f>
        <v>33</v>
      </c>
      <c r="P44" s="3">
        <v>2708</v>
      </c>
    </row>
    <row r="45" spans="1:14" ht="18.75" customHeight="1">
      <c r="A45" s="6"/>
      <c r="B45" s="161" t="s">
        <v>256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</row>
    <row r="46" spans="1:14" ht="22.5" customHeight="1">
      <c r="A46" s="6"/>
      <c r="B46" s="14" t="s">
        <v>68</v>
      </c>
      <c r="C46" s="15" t="s">
        <v>11</v>
      </c>
      <c r="D46" s="64">
        <v>4100</v>
      </c>
      <c r="E46" s="43">
        <v>3238</v>
      </c>
      <c r="F46" s="97">
        <v>2802</v>
      </c>
      <c r="G46" s="52">
        <v>5223</v>
      </c>
      <c r="H46" s="18">
        <v>2.6</v>
      </c>
      <c r="I46" s="59">
        <v>2.2</v>
      </c>
      <c r="J46" s="122">
        <f>G46/D46</f>
        <v>1.2739024390243903</v>
      </c>
      <c r="K46" s="16">
        <v>5</v>
      </c>
      <c r="L46" s="61">
        <v>260</v>
      </c>
      <c r="M46" s="20">
        <v>195</v>
      </c>
      <c r="N46" s="20">
        <v>65</v>
      </c>
    </row>
    <row r="47" spans="1:14" ht="15.75">
      <c r="A47" s="6"/>
      <c r="B47" s="14" t="s">
        <v>69</v>
      </c>
      <c r="C47" s="15" t="s">
        <v>265</v>
      </c>
      <c r="D47" s="64">
        <v>1290</v>
      </c>
      <c r="E47" s="43">
        <v>3537</v>
      </c>
      <c r="F47" s="97">
        <v>4048</v>
      </c>
      <c r="G47" s="52">
        <v>4091</v>
      </c>
      <c r="H47" s="18">
        <v>2.7</v>
      </c>
      <c r="I47" s="59">
        <v>0.3</v>
      </c>
      <c r="J47" s="122">
        <f>G47/D47</f>
        <v>3.1713178294573643</v>
      </c>
      <c r="K47" s="16">
        <v>5</v>
      </c>
      <c r="L47" s="152">
        <v>204</v>
      </c>
      <c r="M47" s="144">
        <v>153</v>
      </c>
      <c r="N47" s="144">
        <v>51</v>
      </c>
    </row>
    <row r="48" spans="1:16" ht="15.75" customHeight="1">
      <c r="A48" s="6"/>
      <c r="B48" s="70" t="s">
        <v>40</v>
      </c>
      <c r="C48" s="71"/>
      <c r="D48" s="71"/>
      <c r="E48" s="71"/>
      <c r="F48" s="71"/>
      <c r="G48" s="102"/>
      <c r="H48" s="71"/>
      <c r="I48" s="71"/>
      <c r="J48" s="71"/>
      <c r="K48" s="72"/>
      <c r="L48" s="47">
        <f>SUM(L46:L47)</f>
        <v>464</v>
      </c>
      <c r="M48" s="47">
        <f>SUM(M46:M47)</f>
        <v>348</v>
      </c>
      <c r="N48" s="47">
        <f>SUM(N46:N47)</f>
        <v>116</v>
      </c>
      <c r="P48" s="3">
        <v>9314</v>
      </c>
    </row>
    <row r="49" spans="1:14" ht="23.25" customHeight="1">
      <c r="A49" s="6"/>
      <c r="B49" s="161" t="s">
        <v>258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3"/>
    </row>
    <row r="50" spans="1:14" ht="15.75">
      <c r="A50" s="6"/>
      <c r="B50" s="14" t="s">
        <v>70</v>
      </c>
      <c r="C50" s="15" t="s">
        <v>11</v>
      </c>
      <c r="D50" s="106">
        <v>311.8</v>
      </c>
      <c r="E50" s="43">
        <v>140</v>
      </c>
      <c r="F50" s="97">
        <v>97</v>
      </c>
      <c r="G50" s="52">
        <v>218</v>
      </c>
      <c r="H50" s="18">
        <v>0.43</v>
      </c>
      <c r="I50" s="59">
        <v>0.32</v>
      </c>
      <c r="J50" s="123">
        <f>G50/D50</f>
        <v>0.6991661321359846</v>
      </c>
      <c r="K50" s="16">
        <v>5</v>
      </c>
      <c r="L50" s="46">
        <v>10</v>
      </c>
      <c r="M50" s="16">
        <v>7</v>
      </c>
      <c r="N50" s="16">
        <v>3</v>
      </c>
    </row>
    <row r="51" spans="1:14" ht="30">
      <c r="A51" s="6"/>
      <c r="B51" s="14" t="s">
        <v>71</v>
      </c>
      <c r="C51" s="73" t="s">
        <v>112</v>
      </c>
      <c r="D51" s="107">
        <v>278</v>
      </c>
      <c r="E51" s="43">
        <v>12</v>
      </c>
      <c r="F51" s="97">
        <v>29</v>
      </c>
      <c r="G51" s="147">
        <v>11</v>
      </c>
      <c r="H51" s="60">
        <v>0.04</v>
      </c>
      <c r="I51" s="59">
        <v>0.1</v>
      </c>
      <c r="J51" s="123">
        <f aca="true" t="shared" si="1" ref="J51:J58">G51/D51</f>
        <v>0.039568345323741004</v>
      </c>
      <c r="K51" s="16">
        <v>5</v>
      </c>
      <c r="L51" s="130">
        <v>0</v>
      </c>
      <c r="M51" s="130">
        <v>0</v>
      </c>
      <c r="N51" s="130">
        <v>0</v>
      </c>
    </row>
    <row r="52" spans="1:14" ht="30">
      <c r="A52" s="6"/>
      <c r="B52" s="14" t="s">
        <v>72</v>
      </c>
      <c r="C52" s="73" t="s">
        <v>222</v>
      </c>
      <c r="D52" s="107">
        <v>16</v>
      </c>
      <c r="E52" s="43">
        <v>0</v>
      </c>
      <c r="F52" s="97">
        <v>0</v>
      </c>
      <c r="G52" s="52">
        <v>0</v>
      </c>
      <c r="H52" s="20">
        <v>0</v>
      </c>
      <c r="I52" s="59">
        <v>0</v>
      </c>
      <c r="J52" s="123">
        <f t="shared" si="1"/>
        <v>0</v>
      </c>
      <c r="K52" s="16">
        <v>0</v>
      </c>
      <c r="L52" s="46">
        <v>0</v>
      </c>
      <c r="M52" s="16">
        <v>0</v>
      </c>
      <c r="N52" s="16">
        <v>0</v>
      </c>
    </row>
    <row r="53" spans="1:14" ht="30.75" customHeight="1">
      <c r="A53" s="6"/>
      <c r="B53" s="14" t="s">
        <v>73</v>
      </c>
      <c r="C53" s="73" t="s">
        <v>14</v>
      </c>
      <c r="D53" s="107">
        <v>25.4</v>
      </c>
      <c r="E53" s="43">
        <v>0</v>
      </c>
      <c r="F53" s="97">
        <v>0</v>
      </c>
      <c r="G53" s="52">
        <v>0</v>
      </c>
      <c r="H53" s="20">
        <v>0</v>
      </c>
      <c r="I53" s="59">
        <v>0</v>
      </c>
      <c r="J53" s="123">
        <f t="shared" si="1"/>
        <v>0</v>
      </c>
      <c r="K53" s="16">
        <v>0</v>
      </c>
      <c r="L53" s="142">
        <v>0</v>
      </c>
      <c r="M53" s="142">
        <v>0</v>
      </c>
      <c r="N53" s="142">
        <v>0</v>
      </c>
    </row>
    <row r="54" spans="1:14" ht="18.75" customHeight="1">
      <c r="A54" s="6"/>
      <c r="B54" s="14" t="s">
        <v>74</v>
      </c>
      <c r="C54" s="73" t="s">
        <v>15</v>
      </c>
      <c r="D54" s="107">
        <v>58</v>
      </c>
      <c r="E54" s="43">
        <v>6</v>
      </c>
      <c r="F54" s="97">
        <v>46</v>
      </c>
      <c r="G54" s="52">
        <v>38</v>
      </c>
      <c r="H54" s="18">
        <v>0.1</v>
      </c>
      <c r="I54" s="59">
        <v>0.79</v>
      </c>
      <c r="J54" s="123">
        <f t="shared" si="1"/>
        <v>0.6551724137931034</v>
      </c>
      <c r="K54" s="16">
        <v>5</v>
      </c>
      <c r="L54" s="142">
        <v>0</v>
      </c>
      <c r="M54" s="142">
        <v>0</v>
      </c>
      <c r="N54" s="142">
        <v>0</v>
      </c>
    </row>
    <row r="55" spans="1:14" ht="15.75">
      <c r="A55" s="6"/>
      <c r="B55" s="14" t="s">
        <v>75</v>
      </c>
      <c r="C55" s="73" t="s">
        <v>16</v>
      </c>
      <c r="D55" s="107">
        <v>8.73</v>
      </c>
      <c r="E55" s="43">
        <v>5</v>
      </c>
      <c r="F55" s="97">
        <v>14</v>
      </c>
      <c r="G55" s="147">
        <v>16</v>
      </c>
      <c r="H55" s="20">
        <v>1.1</v>
      </c>
      <c r="I55" s="59">
        <v>1.6</v>
      </c>
      <c r="J55" s="123">
        <f t="shared" si="1"/>
        <v>1.8327605956471935</v>
      </c>
      <c r="K55" s="16">
        <v>5</v>
      </c>
      <c r="L55" s="130">
        <v>0</v>
      </c>
      <c r="M55" s="130">
        <v>0</v>
      </c>
      <c r="N55" s="130">
        <v>0</v>
      </c>
    </row>
    <row r="56" spans="1:14" ht="15.75">
      <c r="A56" s="6"/>
      <c r="B56" s="14" t="s">
        <v>76</v>
      </c>
      <c r="C56" s="73" t="s">
        <v>17</v>
      </c>
      <c r="D56" s="107">
        <v>11.26</v>
      </c>
      <c r="E56" s="43">
        <v>0</v>
      </c>
      <c r="F56" s="97">
        <v>9</v>
      </c>
      <c r="G56" s="147">
        <v>16</v>
      </c>
      <c r="H56" s="20">
        <v>0</v>
      </c>
      <c r="I56" s="59">
        <v>0.79</v>
      </c>
      <c r="J56" s="123">
        <f t="shared" si="1"/>
        <v>1.4209591474245116</v>
      </c>
      <c r="K56" s="16">
        <v>5</v>
      </c>
      <c r="L56" s="130">
        <v>0</v>
      </c>
      <c r="M56" s="130">
        <v>0</v>
      </c>
      <c r="N56" s="130">
        <v>0</v>
      </c>
    </row>
    <row r="57" spans="1:14" ht="15.75">
      <c r="A57" s="6"/>
      <c r="B57" s="14" t="s">
        <v>224</v>
      </c>
      <c r="C57" s="73" t="s">
        <v>223</v>
      </c>
      <c r="D57" s="107">
        <v>16.3</v>
      </c>
      <c r="E57" s="43">
        <v>0</v>
      </c>
      <c r="F57" s="97">
        <v>0</v>
      </c>
      <c r="G57" s="52">
        <v>0</v>
      </c>
      <c r="H57" s="20">
        <v>0</v>
      </c>
      <c r="I57" s="59">
        <v>0</v>
      </c>
      <c r="J57" s="123">
        <f t="shared" si="1"/>
        <v>0</v>
      </c>
      <c r="K57" s="16">
        <v>0</v>
      </c>
      <c r="L57" s="86">
        <v>0</v>
      </c>
      <c r="M57" s="16">
        <v>0</v>
      </c>
      <c r="N57" s="16">
        <v>0</v>
      </c>
    </row>
    <row r="58" spans="1:14" ht="15.75">
      <c r="A58" s="6"/>
      <c r="B58" s="58"/>
      <c r="C58" s="58" t="s">
        <v>267</v>
      </c>
      <c r="D58" s="115">
        <v>8.7</v>
      </c>
      <c r="E58" s="93">
        <v>0</v>
      </c>
      <c r="F58" s="136">
        <v>2</v>
      </c>
      <c r="G58" s="141">
        <v>4</v>
      </c>
      <c r="H58" s="58"/>
      <c r="I58" s="59">
        <v>0.2</v>
      </c>
      <c r="J58" s="123">
        <f t="shared" si="1"/>
        <v>0.4597701149425288</v>
      </c>
      <c r="K58" s="16">
        <v>5</v>
      </c>
      <c r="L58" s="131">
        <v>0</v>
      </c>
      <c r="M58" s="131">
        <v>0</v>
      </c>
      <c r="N58" s="131">
        <v>0</v>
      </c>
    </row>
    <row r="59" spans="1:16" ht="15.75" customHeight="1">
      <c r="A59" s="6"/>
      <c r="B59" s="70" t="s">
        <v>40</v>
      </c>
      <c r="C59" s="71"/>
      <c r="D59" s="71"/>
      <c r="E59" s="71"/>
      <c r="F59" s="71"/>
      <c r="G59" s="102"/>
      <c r="H59" s="71"/>
      <c r="I59" s="71"/>
      <c r="J59" s="71"/>
      <c r="K59" s="72"/>
      <c r="L59" s="47">
        <f>SUM(L50:L58)</f>
        <v>10</v>
      </c>
      <c r="M59" s="47">
        <f>SUM(M50:M58)</f>
        <v>7</v>
      </c>
      <c r="N59" s="47">
        <f>SUM(N50:N58)</f>
        <v>3</v>
      </c>
      <c r="P59" s="3">
        <v>303</v>
      </c>
    </row>
    <row r="60" spans="1:14" ht="15.75" customHeight="1">
      <c r="A60" s="6"/>
      <c r="B60" s="161" t="s">
        <v>259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3"/>
    </row>
    <row r="61" spans="1:14" ht="15.75">
      <c r="A61" s="6"/>
      <c r="B61" s="14" t="s">
        <v>77</v>
      </c>
      <c r="C61" s="15" t="s">
        <v>11</v>
      </c>
      <c r="D61" s="64">
        <v>147.2</v>
      </c>
      <c r="E61" s="43">
        <v>1307</v>
      </c>
      <c r="F61" s="97">
        <v>623</v>
      </c>
      <c r="G61" s="52">
        <v>758</v>
      </c>
      <c r="H61" s="18">
        <v>10</v>
      </c>
      <c r="I61" s="59">
        <v>5.1</v>
      </c>
      <c r="J61" s="122">
        <f aca="true" t="shared" si="2" ref="J61:J66">G61/D61</f>
        <v>5.149456521739131</v>
      </c>
      <c r="K61" s="16">
        <v>5</v>
      </c>
      <c r="L61" s="46">
        <v>35</v>
      </c>
      <c r="M61" s="20">
        <v>26</v>
      </c>
      <c r="N61" s="20">
        <v>9</v>
      </c>
    </row>
    <row r="62" spans="1:14" ht="18.75" customHeight="1">
      <c r="A62" s="6"/>
      <c r="B62" s="14" t="s">
        <v>78</v>
      </c>
      <c r="C62" s="15" t="s">
        <v>18</v>
      </c>
      <c r="D62" s="64">
        <v>595.46</v>
      </c>
      <c r="E62" s="43">
        <v>2780</v>
      </c>
      <c r="F62" s="97">
        <v>2832</v>
      </c>
      <c r="G62" s="52">
        <v>3056</v>
      </c>
      <c r="H62" s="18">
        <v>6.1</v>
      </c>
      <c r="I62" s="59">
        <v>4</v>
      </c>
      <c r="J62" s="122">
        <f t="shared" si="2"/>
        <v>5.1321667282437105</v>
      </c>
      <c r="K62" s="16">
        <v>5</v>
      </c>
      <c r="L62" s="142">
        <v>152</v>
      </c>
      <c r="M62" s="144">
        <v>114</v>
      </c>
      <c r="N62" s="144">
        <v>38</v>
      </c>
    </row>
    <row r="63" spans="1:14" ht="18.75" customHeight="1">
      <c r="A63" s="6"/>
      <c r="B63" s="14" t="s">
        <v>79</v>
      </c>
      <c r="C63" s="15" t="s">
        <v>19</v>
      </c>
      <c r="D63" s="64">
        <v>53.94</v>
      </c>
      <c r="E63" s="43">
        <v>3230</v>
      </c>
      <c r="F63" s="97">
        <v>3062</v>
      </c>
      <c r="G63" s="52">
        <v>2851</v>
      </c>
      <c r="H63" s="18">
        <v>9.1</v>
      </c>
      <c r="I63" s="59">
        <v>8.7</v>
      </c>
      <c r="J63" s="122">
        <f t="shared" si="2"/>
        <v>52.8550241008528</v>
      </c>
      <c r="K63" s="16">
        <v>5</v>
      </c>
      <c r="L63" s="99">
        <v>142</v>
      </c>
      <c r="M63" s="100">
        <v>106</v>
      </c>
      <c r="N63" s="100">
        <v>36</v>
      </c>
    </row>
    <row r="64" spans="1:14" ht="15.75">
      <c r="A64" s="6"/>
      <c r="B64" s="14" t="s">
        <v>80</v>
      </c>
      <c r="C64" s="15" t="s">
        <v>20</v>
      </c>
      <c r="D64" s="64">
        <v>33.73</v>
      </c>
      <c r="E64" s="43">
        <v>255</v>
      </c>
      <c r="F64" s="97">
        <v>267</v>
      </c>
      <c r="G64" s="52">
        <v>282</v>
      </c>
      <c r="H64" s="18">
        <v>5.9</v>
      </c>
      <c r="I64" s="59">
        <v>6.2</v>
      </c>
      <c r="J64" s="122">
        <f t="shared" si="2"/>
        <v>8.360509931811444</v>
      </c>
      <c r="K64" s="16">
        <v>5</v>
      </c>
      <c r="L64" s="142">
        <v>14</v>
      </c>
      <c r="M64" s="144">
        <v>10</v>
      </c>
      <c r="N64" s="144">
        <v>4</v>
      </c>
    </row>
    <row r="65" spans="1:14" ht="15.75">
      <c r="A65" s="6"/>
      <c r="B65" s="14" t="s">
        <v>81</v>
      </c>
      <c r="C65" s="15" t="s">
        <v>21</v>
      </c>
      <c r="D65" s="64">
        <v>17</v>
      </c>
      <c r="E65" s="43">
        <v>140</v>
      </c>
      <c r="F65" s="97">
        <v>210</v>
      </c>
      <c r="G65" s="52">
        <v>217</v>
      </c>
      <c r="H65" s="18">
        <v>6.1</v>
      </c>
      <c r="I65" s="59">
        <v>9.2</v>
      </c>
      <c r="J65" s="122">
        <f t="shared" si="2"/>
        <v>12.764705882352942</v>
      </c>
      <c r="K65" s="16">
        <v>5</v>
      </c>
      <c r="L65" s="142">
        <v>8</v>
      </c>
      <c r="M65" s="144">
        <v>6</v>
      </c>
      <c r="N65" s="144">
        <v>2</v>
      </c>
    </row>
    <row r="66" spans="1:14" ht="15.75">
      <c r="A66" s="6"/>
      <c r="B66" s="14" t="s">
        <v>82</v>
      </c>
      <c r="C66" s="41" t="s">
        <v>241</v>
      </c>
      <c r="D66" s="64">
        <v>695.12</v>
      </c>
      <c r="E66" s="43">
        <v>1898</v>
      </c>
      <c r="F66" s="97">
        <v>1911</v>
      </c>
      <c r="G66" s="52">
        <v>2146</v>
      </c>
      <c r="H66" s="18">
        <v>2.2</v>
      </c>
      <c r="I66" s="59">
        <v>2.3</v>
      </c>
      <c r="J66" s="122">
        <f t="shared" si="2"/>
        <v>3.0872367361031188</v>
      </c>
      <c r="K66" s="16">
        <v>5</v>
      </c>
      <c r="L66" s="142">
        <v>107</v>
      </c>
      <c r="M66" s="144">
        <v>80</v>
      </c>
      <c r="N66" s="144">
        <v>27</v>
      </c>
    </row>
    <row r="67" spans="1:16" ht="15.75" customHeight="1">
      <c r="A67" s="6"/>
      <c r="B67" s="70" t="s">
        <v>40</v>
      </c>
      <c r="C67" s="71"/>
      <c r="D67" s="71"/>
      <c r="E67" s="71"/>
      <c r="F67" s="71"/>
      <c r="G67" s="102"/>
      <c r="H67" s="71"/>
      <c r="I67" s="71"/>
      <c r="J67" s="71"/>
      <c r="K67" s="72"/>
      <c r="L67" s="47">
        <f>SUM(L61:L66)</f>
        <v>458</v>
      </c>
      <c r="M67" s="47">
        <f>SUM(M61:M66)</f>
        <v>342</v>
      </c>
      <c r="N67" s="47">
        <f>SUM(N61:N66)</f>
        <v>116</v>
      </c>
      <c r="P67" s="3">
        <v>9310</v>
      </c>
    </row>
    <row r="68" spans="1:14" ht="18.75" customHeight="1">
      <c r="A68" s="6"/>
      <c r="B68" s="161" t="s">
        <v>260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3"/>
    </row>
    <row r="69" spans="1:14" ht="15.75">
      <c r="A69" s="6"/>
      <c r="B69" s="14" t="s">
        <v>83</v>
      </c>
      <c r="C69" s="21" t="s">
        <v>11</v>
      </c>
      <c r="D69" s="106">
        <v>507.1</v>
      </c>
      <c r="E69" s="43">
        <v>420</v>
      </c>
      <c r="F69" s="43">
        <v>674</v>
      </c>
      <c r="G69" s="129">
        <v>880</v>
      </c>
      <c r="H69" s="18">
        <f aca="true" t="shared" si="3" ref="H69:H75">E69/D69</f>
        <v>0.8282390061131927</v>
      </c>
      <c r="I69" s="59">
        <v>1.2</v>
      </c>
      <c r="J69" s="122">
        <f>G69/D69</f>
        <v>1.7353579175704987</v>
      </c>
      <c r="K69" s="16">
        <v>5</v>
      </c>
      <c r="L69" s="84">
        <v>44</v>
      </c>
      <c r="M69" s="43">
        <v>33</v>
      </c>
      <c r="N69" s="43">
        <v>11</v>
      </c>
    </row>
    <row r="70" spans="1:14" ht="15.75">
      <c r="A70" s="6"/>
      <c r="B70" s="14" t="s">
        <v>84</v>
      </c>
      <c r="C70" s="21" t="s">
        <v>157</v>
      </c>
      <c r="D70" s="64">
        <v>126.01</v>
      </c>
      <c r="E70" s="43">
        <v>813</v>
      </c>
      <c r="F70" s="43">
        <v>1113</v>
      </c>
      <c r="G70" s="129">
        <v>1473</v>
      </c>
      <c r="H70" s="18">
        <f t="shared" si="3"/>
        <v>6.451868899293706</v>
      </c>
      <c r="I70" s="59">
        <v>8.8</v>
      </c>
      <c r="J70" s="122">
        <f aca="true" t="shared" si="4" ref="J70:J75">G70/D70</f>
        <v>11.68954844853583</v>
      </c>
      <c r="K70" s="16">
        <v>5</v>
      </c>
      <c r="L70" s="142">
        <v>73</v>
      </c>
      <c r="M70" s="142">
        <v>54</v>
      </c>
      <c r="N70" s="142">
        <v>19</v>
      </c>
    </row>
    <row r="71" spans="1:14" ht="18.75" customHeight="1">
      <c r="A71" s="6"/>
      <c r="B71" s="14" t="s">
        <v>159</v>
      </c>
      <c r="C71" s="21" t="s">
        <v>158</v>
      </c>
      <c r="D71" s="64">
        <v>29.9</v>
      </c>
      <c r="E71" s="43">
        <v>9</v>
      </c>
      <c r="F71" s="43">
        <v>13</v>
      </c>
      <c r="G71" s="148">
        <v>11</v>
      </c>
      <c r="H71" s="18">
        <f t="shared" si="3"/>
        <v>0.3010033444816054</v>
      </c>
      <c r="I71" s="59">
        <v>0.43</v>
      </c>
      <c r="J71" s="122">
        <f t="shared" si="4"/>
        <v>0.3678929765886288</v>
      </c>
      <c r="K71" s="16">
        <v>5</v>
      </c>
      <c r="L71" s="130">
        <v>0</v>
      </c>
      <c r="M71" s="130">
        <v>0</v>
      </c>
      <c r="N71" s="130">
        <v>0</v>
      </c>
    </row>
    <row r="72" spans="1:14" ht="18.75" customHeight="1">
      <c r="A72" s="6"/>
      <c r="B72" s="14" t="s">
        <v>160</v>
      </c>
      <c r="C72" s="21" t="s">
        <v>22</v>
      </c>
      <c r="D72" s="64">
        <v>396.8</v>
      </c>
      <c r="E72" s="43">
        <v>876</v>
      </c>
      <c r="F72" s="43">
        <v>953</v>
      </c>
      <c r="G72" s="129">
        <v>1107</v>
      </c>
      <c r="H72" s="18">
        <f t="shared" si="3"/>
        <v>2.2076612903225805</v>
      </c>
      <c r="I72" s="59">
        <v>2.4</v>
      </c>
      <c r="J72" s="122">
        <f t="shared" si="4"/>
        <v>2.7898185483870965</v>
      </c>
      <c r="K72" s="16">
        <v>5</v>
      </c>
      <c r="L72" s="142">
        <v>55</v>
      </c>
      <c r="M72" s="142">
        <v>41</v>
      </c>
      <c r="N72" s="142">
        <v>14</v>
      </c>
    </row>
    <row r="73" spans="1:14" ht="15.75">
      <c r="A73" s="6"/>
      <c r="B73" s="14" t="s">
        <v>183</v>
      </c>
      <c r="C73" s="23" t="s">
        <v>214</v>
      </c>
      <c r="D73" s="114">
        <v>9.7</v>
      </c>
      <c r="E73" s="43">
        <v>0</v>
      </c>
      <c r="F73" s="43">
        <v>0</v>
      </c>
      <c r="G73" s="129">
        <v>0</v>
      </c>
      <c r="H73" s="20">
        <f t="shared" si="3"/>
        <v>0</v>
      </c>
      <c r="I73" s="59">
        <v>0</v>
      </c>
      <c r="J73" s="122">
        <f t="shared" si="4"/>
        <v>0</v>
      </c>
      <c r="K73" s="16">
        <v>5</v>
      </c>
      <c r="L73" s="142">
        <v>0</v>
      </c>
      <c r="M73" s="142">
        <v>0</v>
      </c>
      <c r="N73" s="142">
        <v>0</v>
      </c>
    </row>
    <row r="74" spans="1:14" ht="15.75">
      <c r="A74" s="6"/>
      <c r="B74" s="14" t="s">
        <v>184</v>
      </c>
      <c r="C74" s="23" t="s">
        <v>181</v>
      </c>
      <c r="D74" s="108">
        <v>95.6</v>
      </c>
      <c r="E74" s="43">
        <v>12</v>
      </c>
      <c r="F74" s="43">
        <v>18</v>
      </c>
      <c r="G74" s="129">
        <v>0</v>
      </c>
      <c r="H74" s="18">
        <f t="shared" si="3"/>
        <v>0.12552301255230125</v>
      </c>
      <c r="I74" s="59">
        <v>0.18</v>
      </c>
      <c r="J74" s="122">
        <f t="shared" si="4"/>
        <v>0</v>
      </c>
      <c r="K74" s="16">
        <v>5</v>
      </c>
      <c r="L74" s="130">
        <v>0</v>
      </c>
      <c r="M74" s="130">
        <v>0</v>
      </c>
      <c r="N74" s="130">
        <v>0</v>
      </c>
    </row>
    <row r="75" spans="1:14" ht="15.75">
      <c r="A75" s="6"/>
      <c r="B75" s="14" t="s">
        <v>185</v>
      </c>
      <c r="C75" s="23" t="s">
        <v>182</v>
      </c>
      <c r="D75" s="108">
        <v>140.6</v>
      </c>
      <c r="E75" s="43">
        <v>162</v>
      </c>
      <c r="F75" s="43">
        <v>176</v>
      </c>
      <c r="G75" s="129">
        <v>220</v>
      </c>
      <c r="H75" s="18">
        <f t="shared" si="3"/>
        <v>1.1522048364153628</v>
      </c>
      <c r="I75" s="59">
        <v>1.25</v>
      </c>
      <c r="J75" s="122">
        <f t="shared" si="4"/>
        <v>1.5647226173541964</v>
      </c>
      <c r="K75" s="16">
        <v>5</v>
      </c>
      <c r="L75" s="142">
        <v>11</v>
      </c>
      <c r="M75" s="142">
        <v>8</v>
      </c>
      <c r="N75" s="142">
        <v>3</v>
      </c>
    </row>
    <row r="76" spans="1:16" ht="15.75" customHeight="1">
      <c r="A76" s="6"/>
      <c r="B76" s="70" t="s">
        <v>40</v>
      </c>
      <c r="C76" s="71"/>
      <c r="D76" s="71"/>
      <c r="E76" s="71"/>
      <c r="F76" s="71"/>
      <c r="G76" s="17"/>
      <c r="H76" s="71"/>
      <c r="I76" s="71"/>
      <c r="J76" s="71"/>
      <c r="K76" s="72"/>
      <c r="L76" s="47">
        <f>SUM(L69:L75)</f>
        <v>183</v>
      </c>
      <c r="M76" s="47">
        <f>SUM(M69:M75)</f>
        <v>136</v>
      </c>
      <c r="N76" s="47">
        <f>SUM(N69:N75)</f>
        <v>47</v>
      </c>
      <c r="P76" s="1">
        <v>3691</v>
      </c>
    </row>
    <row r="77" spans="1:14" ht="18.75" customHeight="1">
      <c r="A77" s="6"/>
      <c r="B77" s="161" t="s">
        <v>261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3"/>
    </row>
    <row r="78" spans="1:14" ht="16.5" customHeight="1">
      <c r="A78" s="6"/>
      <c r="B78" s="14" t="s">
        <v>85</v>
      </c>
      <c r="C78" s="73" t="s">
        <v>11</v>
      </c>
      <c r="D78" s="113">
        <v>1541.2</v>
      </c>
      <c r="E78" s="43">
        <v>4020</v>
      </c>
      <c r="F78" s="97">
        <v>5134</v>
      </c>
      <c r="G78" s="52">
        <v>7092</v>
      </c>
      <c r="H78" s="18">
        <f>E78/D78</f>
        <v>2.6083571243187125</v>
      </c>
      <c r="I78" s="93">
        <v>3.4</v>
      </c>
      <c r="J78" s="123">
        <f>G78/D78</f>
        <v>4.601609135738386</v>
      </c>
      <c r="K78" s="16">
        <v>5</v>
      </c>
      <c r="L78" s="46">
        <v>350</v>
      </c>
      <c r="M78" s="43">
        <v>262</v>
      </c>
      <c r="N78" s="43">
        <v>88</v>
      </c>
    </row>
    <row r="79" spans="1:14" ht="15.75">
      <c r="A79" s="6"/>
      <c r="B79" s="14" t="s">
        <v>86</v>
      </c>
      <c r="C79" s="73" t="s">
        <v>23</v>
      </c>
      <c r="D79" s="113">
        <v>400</v>
      </c>
      <c r="E79" s="43">
        <v>1560</v>
      </c>
      <c r="F79" s="97">
        <v>1862</v>
      </c>
      <c r="G79" s="52">
        <v>2099</v>
      </c>
      <c r="H79" s="18">
        <f>E79/D79</f>
        <v>3.9</v>
      </c>
      <c r="I79" s="58">
        <v>4.6</v>
      </c>
      <c r="J79" s="123">
        <f>G79/D79</f>
        <v>5.2475</v>
      </c>
      <c r="K79" s="16">
        <v>5</v>
      </c>
      <c r="L79" s="142">
        <v>104</v>
      </c>
      <c r="M79" s="142">
        <v>78</v>
      </c>
      <c r="N79" s="142">
        <v>26</v>
      </c>
    </row>
    <row r="80" spans="1:14" ht="15.75">
      <c r="A80" s="6"/>
      <c r="B80" s="14" t="s">
        <v>225</v>
      </c>
      <c r="C80" s="73" t="s">
        <v>227</v>
      </c>
      <c r="D80" s="113">
        <v>17.4</v>
      </c>
      <c r="E80" s="43">
        <v>128</v>
      </c>
      <c r="F80" s="97">
        <v>166</v>
      </c>
      <c r="G80" s="52">
        <v>179</v>
      </c>
      <c r="H80" s="18">
        <f>E80/D80</f>
        <v>7.356321839080461</v>
      </c>
      <c r="I80" s="58">
        <v>9.5</v>
      </c>
      <c r="J80" s="123">
        <f>G80/D80</f>
        <v>10.28735632183908</v>
      </c>
      <c r="K80" s="16">
        <v>5</v>
      </c>
      <c r="L80" s="99">
        <v>7</v>
      </c>
      <c r="M80" s="99">
        <v>5</v>
      </c>
      <c r="N80" s="99">
        <v>2</v>
      </c>
    </row>
    <row r="81" spans="1:14" ht="15.75">
      <c r="A81" s="6"/>
      <c r="B81" s="14" t="s">
        <v>226</v>
      </c>
      <c r="C81" s="73" t="s">
        <v>228</v>
      </c>
      <c r="D81" s="113">
        <v>210.3</v>
      </c>
      <c r="E81" s="43">
        <v>407</v>
      </c>
      <c r="F81" s="97">
        <v>447</v>
      </c>
      <c r="G81" s="52">
        <v>706</v>
      </c>
      <c r="H81" s="18">
        <f>E81/D81</f>
        <v>1.935330480266286</v>
      </c>
      <c r="I81" s="58">
        <v>2.1</v>
      </c>
      <c r="J81" s="123">
        <f>G81/D81</f>
        <v>3.3571088920589633</v>
      </c>
      <c r="K81" s="16">
        <v>5</v>
      </c>
      <c r="L81" s="142">
        <v>34</v>
      </c>
      <c r="M81" s="142">
        <v>25</v>
      </c>
      <c r="N81" s="142">
        <v>9</v>
      </c>
    </row>
    <row r="82" spans="1:16" ht="15.75" customHeight="1">
      <c r="A82" s="6"/>
      <c r="B82" s="70" t="s">
        <v>40</v>
      </c>
      <c r="C82" s="71"/>
      <c r="D82" s="71"/>
      <c r="E82" s="71"/>
      <c r="F82" s="71"/>
      <c r="G82" s="102"/>
      <c r="H82" s="71"/>
      <c r="I82" s="71"/>
      <c r="J82" s="71"/>
      <c r="K82" s="72"/>
      <c r="L82" s="47">
        <f>SUM(L78:L81)</f>
        <v>495</v>
      </c>
      <c r="M82" s="47">
        <f>SUM(M78:M81)</f>
        <v>370</v>
      </c>
      <c r="N82" s="47">
        <f>SUM(N78:N81)</f>
        <v>125</v>
      </c>
      <c r="P82" s="3">
        <v>10076</v>
      </c>
    </row>
    <row r="83" spans="1:14" ht="15.75" customHeight="1">
      <c r="A83" s="6"/>
      <c r="B83" s="161" t="s">
        <v>262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3"/>
    </row>
    <row r="84" spans="1:14" ht="18.75" customHeight="1">
      <c r="A84" s="6"/>
      <c r="B84" s="14" t="s">
        <v>87</v>
      </c>
      <c r="C84" s="15" t="s">
        <v>11</v>
      </c>
      <c r="D84" s="64">
        <v>283.6</v>
      </c>
      <c r="E84" s="43">
        <v>0</v>
      </c>
      <c r="F84" s="97">
        <v>0</v>
      </c>
      <c r="G84" s="52">
        <v>0</v>
      </c>
      <c r="H84" s="20">
        <v>0</v>
      </c>
      <c r="I84" s="58">
        <v>0</v>
      </c>
      <c r="J84" s="122">
        <f>G84/D84</f>
        <v>0</v>
      </c>
      <c r="K84" s="16">
        <v>0</v>
      </c>
      <c r="L84" s="46">
        <v>0</v>
      </c>
      <c r="M84" s="16">
        <v>0</v>
      </c>
      <c r="N84" s="16">
        <v>0</v>
      </c>
    </row>
    <row r="85" spans="1:14" ht="34.5" customHeight="1">
      <c r="A85" s="6"/>
      <c r="B85" s="14" t="s">
        <v>88</v>
      </c>
      <c r="C85" s="15" t="s">
        <v>113</v>
      </c>
      <c r="D85" s="64">
        <v>15.2</v>
      </c>
      <c r="E85" s="43">
        <v>25</v>
      </c>
      <c r="F85" s="97">
        <v>20</v>
      </c>
      <c r="G85" s="147">
        <v>17</v>
      </c>
      <c r="H85" s="18">
        <v>0.25</v>
      </c>
      <c r="I85" s="58">
        <v>0.2</v>
      </c>
      <c r="J85" s="122">
        <f>G85/D85</f>
        <v>1.118421052631579</v>
      </c>
      <c r="K85" s="16">
        <v>0</v>
      </c>
      <c r="L85" s="130">
        <v>0</v>
      </c>
      <c r="M85" s="130">
        <v>0</v>
      </c>
      <c r="N85" s="130">
        <v>0</v>
      </c>
    </row>
    <row r="86" spans="1:14" ht="31.5">
      <c r="A86" s="6"/>
      <c r="B86" s="14" t="s">
        <v>89</v>
      </c>
      <c r="C86" s="15" t="s">
        <v>114</v>
      </c>
      <c r="D86" s="64">
        <v>152</v>
      </c>
      <c r="E86" s="43">
        <v>46</v>
      </c>
      <c r="F86" s="97">
        <v>38</v>
      </c>
      <c r="G86" s="147">
        <v>31</v>
      </c>
      <c r="H86" s="18">
        <v>0.3</v>
      </c>
      <c r="I86" s="58">
        <v>0.25</v>
      </c>
      <c r="J86" s="122">
        <f>G86/D86</f>
        <v>0.20394736842105263</v>
      </c>
      <c r="K86" s="16">
        <v>5</v>
      </c>
      <c r="L86" s="154">
        <v>0</v>
      </c>
      <c r="M86" s="142">
        <v>0</v>
      </c>
      <c r="N86" s="142">
        <v>0</v>
      </c>
    </row>
    <row r="87" spans="1:14" ht="15.75">
      <c r="A87" s="6"/>
      <c r="B87" s="14" t="s">
        <v>90</v>
      </c>
      <c r="C87" s="15" t="s">
        <v>115</v>
      </c>
      <c r="D87" s="64">
        <v>7.01</v>
      </c>
      <c r="E87" s="43">
        <v>0</v>
      </c>
      <c r="F87" s="97">
        <v>0</v>
      </c>
      <c r="G87" s="52">
        <v>0</v>
      </c>
      <c r="H87" s="20">
        <v>0</v>
      </c>
      <c r="I87" s="58">
        <v>0</v>
      </c>
      <c r="J87" s="122">
        <f>G87/D87</f>
        <v>0</v>
      </c>
      <c r="K87" s="20">
        <v>0</v>
      </c>
      <c r="L87" s="100">
        <v>0</v>
      </c>
      <c r="M87" s="99">
        <v>0</v>
      </c>
      <c r="N87" s="99">
        <v>0</v>
      </c>
    </row>
    <row r="88" spans="1:14" ht="15.75">
      <c r="A88" s="6"/>
      <c r="B88" s="14" t="s">
        <v>91</v>
      </c>
      <c r="C88" s="15" t="s">
        <v>229</v>
      </c>
      <c r="D88" s="64">
        <v>8.4</v>
      </c>
      <c r="E88" s="43">
        <v>0</v>
      </c>
      <c r="F88" s="97">
        <v>0</v>
      </c>
      <c r="G88" s="52">
        <v>0</v>
      </c>
      <c r="H88" s="20">
        <v>0</v>
      </c>
      <c r="I88" s="58">
        <v>0</v>
      </c>
      <c r="J88" s="122">
        <f>G88/D88</f>
        <v>0</v>
      </c>
      <c r="K88" s="20">
        <v>0</v>
      </c>
      <c r="L88" s="100">
        <v>0</v>
      </c>
      <c r="M88" s="99">
        <v>0</v>
      </c>
      <c r="N88" s="99">
        <v>0</v>
      </c>
    </row>
    <row r="89" spans="1:16" ht="19.5" customHeight="1">
      <c r="A89" s="6"/>
      <c r="B89" s="70" t="s">
        <v>40</v>
      </c>
      <c r="C89" s="71"/>
      <c r="D89" s="71"/>
      <c r="E89" s="71"/>
      <c r="F89" s="71"/>
      <c r="G89" s="102"/>
      <c r="H89" s="71"/>
      <c r="I89" s="71"/>
      <c r="J89" s="71"/>
      <c r="K89" s="72"/>
      <c r="L89" s="47">
        <f>SUM(L84:L88)</f>
        <v>0</v>
      </c>
      <c r="M89" s="47">
        <f>SUM(M84:M88)</f>
        <v>0</v>
      </c>
      <c r="N89" s="47">
        <f>SUM(N84:N88)</f>
        <v>0</v>
      </c>
      <c r="P89" s="3">
        <v>48</v>
      </c>
    </row>
    <row r="90" spans="1:16" ht="19.5" customHeight="1">
      <c r="A90" s="6"/>
      <c r="B90" s="161" t="s">
        <v>279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3"/>
      <c r="P90" s="3"/>
    </row>
    <row r="91" spans="1:16" ht="19.5" customHeight="1">
      <c r="A91" s="6"/>
      <c r="B91" s="14" t="s">
        <v>92</v>
      </c>
      <c r="C91" s="15" t="s">
        <v>11</v>
      </c>
      <c r="D91" s="15">
        <v>369.7</v>
      </c>
      <c r="E91" s="15">
        <v>0</v>
      </c>
      <c r="F91" s="15">
        <v>0</v>
      </c>
      <c r="G91" s="20">
        <v>0</v>
      </c>
      <c r="H91" s="15">
        <v>0</v>
      </c>
      <c r="I91" s="15">
        <v>0</v>
      </c>
      <c r="J91" s="15">
        <v>0</v>
      </c>
      <c r="K91" s="15">
        <v>0</v>
      </c>
      <c r="L91" s="47">
        <v>0</v>
      </c>
      <c r="M91" s="47">
        <v>0</v>
      </c>
      <c r="N91" s="47">
        <v>0</v>
      </c>
      <c r="P91" s="3"/>
    </row>
    <row r="92" spans="1:16" ht="45.75" customHeight="1">
      <c r="A92" s="6"/>
      <c r="B92" s="14" t="s">
        <v>93</v>
      </c>
      <c r="C92" s="15" t="s">
        <v>280</v>
      </c>
      <c r="D92" s="15">
        <v>210</v>
      </c>
      <c r="E92" s="15">
        <v>0</v>
      </c>
      <c r="F92" s="15">
        <v>0</v>
      </c>
      <c r="G92" s="147">
        <v>14</v>
      </c>
      <c r="H92" s="15">
        <v>0</v>
      </c>
      <c r="I92" s="15">
        <v>0</v>
      </c>
      <c r="J92" s="22">
        <f>G92/D92</f>
        <v>0.06666666666666667</v>
      </c>
      <c r="K92" s="150">
        <v>0</v>
      </c>
      <c r="L92" s="151">
        <v>0</v>
      </c>
      <c r="M92" s="151">
        <v>0</v>
      </c>
      <c r="N92" s="151">
        <v>0</v>
      </c>
      <c r="P92" s="3">
        <v>14</v>
      </c>
    </row>
    <row r="93" spans="1:16" ht="19.5" customHeight="1">
      <c r="A93" s="6"/>
      <c r="B93" s="191" t="s">
        <v>40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92"/>
      <c r="P93" s="3"/>
    </row>
    <row r="94" spans="1:14" ht="20.25" customHeight="1">
      <c r="A94" s="6"/>
      <c r="B94" s="161" t="s">
        <v>281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3"/>
    </row>
    <row r="95" spans="1:14" ht="15.75">
      <c r="A95" s="6"/>
      <c r="B95" s="14" t="s">
        <v>187</v>
      </c>
      <c r="C95" s="15" t="s">
        <v>11</v>
      </c>
      <c r="D95" s="16">
        <v>187.2</v>
      </c>
      <c r="E95" s="43">
        <v>0</v>
      </c>
      <c r="F95" s="97">
        <v>0</v>
      </c>
      <c r="G95" s="52">
        <v>0</v>
      </c>
      <c r="H95" s="20">
        <f>E95/D95</f>
        <v>0</v>
      </c>
      <c r="I95" s="58">
        <v>0</v>
      </c>
      <c r="J95" s="123">
        <f>G95/D95</f>
        <v>0</v>
      </c>
      <c r="K95" s="16">
        <v>0</v>
      </c>
      <c r="L95" s="16">
        <v>0</v>
      </c>
      <c r="M95" s="16">
        <v>0</v>
      </c>
      <c r="N95" s="16">
        <v>0</v>
      </c>
    </row>
    <row r="96" spans="1:14" ht="31.5">
      <c r="A96" s="6"/>
      <c r="B96" s="14" t="s">
        <v>188</v>
      </c>
      <c r="C96" s="15" t="s">
        <v>116</v>
      </c>
      <c r="D96" s="16">
        <v>380</v>
      </c>
      <c r="E96" s="43">
        <v>10</v>
      </c>
      <c r="F96" s="97">
        <v>9</v>
      </c>
      <c r="G96" s="147">
        <v>9</v>
      </c>
      <c r="H96" s="60">
        <v>0.02</v>
      </c>
      <c r="I96" s="58">
        <v>0.02</v>
      </c>
      <c r="J96" s="123">
        <f>G96/D96</f>
        <v>0.02368421052631579</v>
      </c>
      <c r="K96" s="16">
        <v>5</v>
      </c>
      <c r="L96" s="130">
        <v>0</v>
      </c>
      <c r="M96" s="130">
        <v>0</v>
      </c>
      <c r="N96" s="130">
        <v>0</v>
      </c>
    </row>
    <row r="97" spans="1:14" ht="15.75">
      <c r="A97" s="6"/>
      <c r="B97" s="14" t="s">
        <v>189</v>
      </c>
      <c r="C97" s="15" t="s">
        <v>24</v>
      </c>
      <c r="D97" s="16">
        <v>47.22</v>
      </c>
      <c r="E97" s="43">
        <v>594</v>
      </c>
      <c r="F97" s="97">
        <v>666</v>
      </c>
      <c r="G97" s="52">
        <v>552</v>
      </c>
      <c r="H97" s="18">
        <f>E97/D97</f>
        <v>12.579415501905972</v>
      </c>
      <c r="I97" s="58">
        <v>2.6</v>
      </c>
      <c r="J97" s="123">
        <f>G97/D97</f>
        <v>11.689961880559085</v>
      </c>
      <c r="K97" s="16">
        <v>5</v>
      </c>
      <c r="L97" s="142">
        <v>21</v>
      </c>
      <c r="M97" s="142">
        <v>15</v>
      </c>
      <c r="N97" s="142">
        <v>6</v>
      </c>
    </row>
    <row r="98" spans="1:16" ht="15.75" customHeight="1">
      <c r="A98" s="6"/>
      <c r="B98" s="70" t="s">
        <v>40</v>
      </c>
      <c r="C98" s="71"/>
      <c r="D98" s="71"/>
      <c r="E98" s="71"/>
      <c r="F98" s="71"/>
      <c r="G98" s="102"/>
      <c r="H98" s="71"/>
      <c r="I98" s="71"/>
      <c r="J98" s="71"/>
      <c r="K98" s="72"/>
      <c r="L98" s="47">
        <f>SUM(L95:L97)</f>
        <v>21</v>
      </c>
      <c r="M98" s="47">
        <f>SUM(M95:M97)</f>
        <v>15</v>
      </c>
      <c r="N98" s="47">
        <f>SUM(N95:N97)</f>
        <v>6</v>
      </c>
      <c r="P98" s="3">
        <v>561</v>
      </c>
    </row>
    <row r="99" spans="1:14" ht="15.75" customHeight="1">
      <c r="A99" s="6"/>
      <c r="B99" s="161" t="s">
        <v>282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3"/>
    </row>
    <row r="100" spans="1:14" ht="15.75">
      <c r="A100" s="6"/>
      <c r="B100" s="14" t="s">
        <v>196</v>
      </c>
      <c r="C100" s="10" t="s">
        <v>4</v>
      </c>
      <c r="D100" s="64">
        <v>273.5</v>
      </c>
      <c r="E100" s="43">
        <v>563</v>
      </c>
      <c r="F100" s="20">
        <v>770</v>
      </c>
      <c r="G100" s="52">
        <v>570</v>
      </c>
      <c r="H100" s="18">
        <f aca="true" t="shared" si="5" ref="H100:H110">E100/D100</f>
        <v>2.0585009140767823</v>
      </c>
      <c r="I100" s="58">
        <v>2.8</v>
      </c>
      <c r="J100" s="123">
        <f>G100/D100</f>
        <v>2.084095063985375</v>
      </c>
      <c r="K100" s="16">
        <v>5</v>
      </c>
      <c r="L100" s="46">
        <v>28</v>
      </c>
      <c r="M100" s="16">
        <v>20</v>
      </c>
      <c r="N100" s="16">
        <v>8</v>
      </c>
    </row>
    <row r="101" spans="1:14" ht="31.5">
      <c r="A101" s="6"/>
      <c r="B101" s="14" t="s">
        <v>197</v>
      </c>
      <c r="C101" s="10" t="s">
        <v>117</v>
      </c>
      <c r="D101" s="64">
        <v>44.8</v>
      </c>
      <c r="E101" s="43">
        <v>29</v>
      </c>
      <c r="F101" s="20">
        <v>44</v>
      </c>
      <c r="G101" s="52">
        <v>97</v>
      </c>
      <c r="H101" s="18">
        <f t="shared" si="5"/>
        <v>0.6473214285714286</v>
      </c>
      <c r="I101" s="58">
        <v>0.98</v>
      </c>
      <c r="J101" s="123">
        <f aca="true" t="shared" si="6" ref="J101:J110">G101/D101</f>
        <v>2.1651785714285716</v>
      </c>
      <c r="K101" s="16">
        <v>5</v>
      </c>
      <c r="L101" s="152">
        <v>4</v>
      </c>
      <c r="M101" s="142">
        <v>3</v>
      </c>
      <c r="N101" s="142">
        <v>1</v>
      </c>
    </row>
    <row r="102" spans="1:14" s="4" customFormat="1" ht="31.5">
      <c r="A102" s="13"/>
      <c r="B102" s="14" t="s">
        <v>198</v>
      </c>
      <c r="C102" s="10" t="s">
        <v>118</v>
      </c>
      <c r="D102" s="64">
        <v>29.7</v>
      </c>
      <c r="E102" s="43">
        <v>98</v>
      </c>
      <c r="F102" s="20">
        <v>133</v>
      </c>
      <c r="G102" s="97">
        <v>246</v>
      </c>
      <c r="H102" s="18">
        <f t="shared" si="5"/>
        <v>3.2996632996632997</v>
      </c>
      <c r="I102" s="90">
        <v>1.6</v>
      </c>
      <c r="J102" s="123">
        <f t="shared" si="6"/>
        <v>8.282828282828284</v>
      </c>
      <c r="K102" s="16">
        <v>5</v>
      </c>
      <c r="L102" s="152">
        <v>12</v>
      </c>
      <c r="M102" s="142">
        <v>9</v>
      </c>
      <c r="N102" s="142">
        <v>3</v>
      </c>
    </row>
    <row r="103" spans="1:14" ht="47.25">
      <c r="A103" s="6"/>
      <c r="B103" s="14" t="s">
        <v>199</v>
      </c>
      <c r="C103" s="10" t="s">
        <v>151</v>
      </c>
      <c r="D103" s="64">
        <v>65.2</v>
      </c>
      <c r="E103" s="43">
        <v>156</v>
      </c>
      <c r="F103" s="20">
        <v>157</v>
      </c>
      <c r="G103" s="52">
        <v>165</v>
      </c>
      <c r="H103" s="18">
        <f t="shared" si="5"/>
        <v>2.392638036809816</v>
      </c>
      <c r="I103" s="58">
        <v>2.4</v>
      </c>
      <c r="J103" s="123">
        <f t="shared" si="6"/>
        <v>2.5306748466257667</v>
      </c>
      <c r="K103" s="16">
        <v>5</v>
      </c>
      <c r="L103" s="152">
        <v>8</v>
      </c>
      <c r="M103" s="142">
        <v>6</v>
      </c>
      <c r="N103" s="142">
        <v>2</v>
      </c>
    </row>
    <row r="104" spans="1:14" ht="15.75">
      <c r="A104" s="6"/>
      <c r="B104" s="14" t="s">
        <v>200</v>
      </c>
      <c r="C104" s="10" t="s">
        <v>25</v>
      </c>
      <c r="D104" s="64">
        <v>28.2</v>
      </c>
      <c r="E104" s="43">
        <v>0</v>
      </c>
      <c r="F104" s="20">
        <v>129</v>
      </c>
      <c r="G104" s="52">
        <v>136</v>
      </c>
      <c r="H104" s="18">
        <f>E104/D104</f>
        <v>0</v>
      </c>
      <c r="I104" s="58">
        <v>4.5</v>
      </c>
      <c r="J104" s="123">
        <f>G104/D104</f>
        <v>4.822695035460993</v>
      </c>
      <c r="K104" s="16">
        <v>5</v>
      </c>
      <c r="L104" s="142">
        <v>6</v>
      </c>
      <c r="M104" s="142">
        <v>4</v>
      </c>
      <c r="N104" s="142">
        <v>2</v>
      </c>
    </row>
    <row r="105" spans="1:14" ht="15.75">
      <c r="A105" s="6"/>
      <c r="B105" s="14" t="s">
        <v>201</v>
      </c>
      <c r="C105" s="10" t="s">
        <v>26</v>
      </c>
      <c r="D105" s="64">
        <v>22.8</v>
      </c>
      <c r="E105" s="43">
        <v>79</v>
      </c>
      <c r="F105" s="20">
        <v>78</v>
      </c>
      <c r="G105" s="52">
        <v>76</v>
      </c>
      <c r="H105" s="18">
        <f>E105/D105</f>
        <v>3.4649122807017543</v>
      </c>
      <c r="I105" s="58">
        <v>3.4</v>
      </c>
      <c r="J105" s="123">
        <f>G105/D105</f>
        <v>3.333333333333333</v>
      </c>
      <c r="K105" s="99">
        <v>5</v>
      </c>
      <c r="L105" s="142">
        <v>3</v>
      </c>
      <c r="M105" s="142">
        <v>2</v>
      </c>
      <c r="N105" s="142">
        <v>1</v>
      </c>
    </row>
    <row r="106" spans="1:14" ht="15.75">
      <c r="A106" s="6"/>
      <c r="B106" s="14" t="s">
        <v>202</v>
      </c>
      <c r="C106" s="10" t="s">
        <v>164</v>
      </c>
      <c r="D106" s="64">
        <v>10.6</v>
      </c>
      <c r="E106" s="43">
        <v>81</v>
      </c>
      <c r="F106" s="20">
        <v>91</v>
      </c>
      <c r="G106" s="52">
        <v>93</v>
      </c>
      <c r="H106" s="18">
        <f t="shared" si="5"/>
        <v>7.6415094339622645</v>
      </c>
      <c r="I106" s="58">
        <v>2.6</v>
      </c>
      <c r="J106" s="123">
        <f t="shared" si="6"/>
        <v>8.773584905660378</v>
      </c>
      <c r="K106" s="16">
        <v>5</v>
      </c>
      <c r="L106" s="142">
        <v>4</v>
      </c>
      <c r="M106" s="142">
        <v>3</v>
      </c>
      <c r="N106" s="142">
        <v>1</v>
      </c>
    </row>
    <row r="107" spans="1:14" ht="15.75">
      <c r="A107" s="6"/>
      <c r="B107" s="14" t="s">
        <v>283</v>
      </c>
      <c r="C107" s="10" t="s">
        <v>166</v>
      </c>
      <c r="D107" s="64">
        <v>35.1</v>
      </c>
      <c r="E107" s="43">
        <v>62</v>
      </c>
      <c r="F107" s="20">
        <v>72</v>
      </c>
      <c r="G107" s="52">
        <v>80</v>
      </c>
      <c r="H107" s="18">
        <f t="shared" si="5"/>
        <v>1.7663817663817662</v>
      </c>
      <c r="I107" s="58">
        <v>2.05</v>
      </c>
      <c r="J107" s="123">
        <f t="shared" si="6"/>
        <v>2.2792022792022792</v>
      </c>
      <c r="K107" s="16">
        <v>5</v>
      </c>
      <c r="L107" s="142">
        <v>4</v>
      </c>
      <c r="M107" s="142">
        <v>3</v>
      </c>
      <c r="N107" s="142">
        <v>1</v>
      </c>
    </row>
    <row r="108" spans="1:14" ht="18.75" customHeight="1">
      <c r="A108" s="6"/>
      <c r="B108" s="14" t="s">
        <v>284</v>
      </c>
      <c r="C108" s="10" t="s">
        <v>168</v>
      </c>
      <c r="D108" s="64">
        <v>114.45</v>
      </c>
      <c r="E108" s="43">
        <v>85</v>
      </c>
      <c r="F108" s="20">
        <v>237</v>
      </c>
      <c r="G108" s="52">
        <v>334</v>
      </c>
      <c r="H108" s="18">
        <f t="shared" si="5"/>
        <v>0.7426823940585409</v>
      </c>
      <c r="I108" s="58">
        <v>1.9</v>
      </c>
      <c r="J108" s="123">
        <f t="shared" si="6"/>
        <v>2.9183049366535605</v>
      </c>
      <c r="K108" s="16">
        <v>5</v>
      </c>
      <c r="L108" s="142">
        <v>16</v>
      </c>
      <c r="M108" s="142">
        <v>12</v>
      </c>
      <c r="N108" s="142">
        <v>4</v>
      </c>
    </row>
    <row r="109" spans="1:14" ht="15.75">
      <c r="A109" s="6"/>
      <c r="B109" s="14" t="s">
        <v>285</v>
      </c>
      <c r="C109" s="21" t="s">
        <v>186</v>
      </c>
      <c r="D109" s="108">
        <v>29.5</v>
      </c>
      <c r="E109" s="43">
        <v>78</v>
      </c>
      <c r="F109" s="20">
        <v>66</v>
      </c>
      <c r="G109" s="52">
        <v>68</v>
      </c>
      <c r="H109" s="18">
        <f t="shared" si="5"/>
        <v>2.6440677966101696</v>
      </c>
      <c r="I109" s="58">
        <v>2.1</v>
      </c>
      <c r="J109" s="123">
        <f t="shared" si="6"/>
        <v>2.305084745762712</v>
      </c>
      <c r="K109" s="16">
        <v>5</v>
      </c>
      <c r="L109" s="142">
        <v>3</v>
      </c>
      <c r="M109" s="142">
        <v>2</v>
      </c>
      <c r="N109" s="142">
        <v>1</v>
      </c>
    </row>
    <row r="110" spans="1:14" ht="15.75">
      <c r="A110" s="6"/>
      <c r="B110" s="14" t="s">
        <v>286</v>
      </c>
      <c r="C110" s="21" t="s">
        <v>213</v>
      </c>
      <c r="D110" s="108">
        <v>35.4</v>
      </c>
      <c r="E110" s="43">
        <v>41</v>
      </c>
      <c r="F110" s="20">
        <v>64</v>
      </c>
      <c r="G110" s="52">
        <v>78</v>
      </c>
      <c r="H110" s="18">
        <f t="shared" si="5"/>
        <v>1.1581920903954803</v>
      </c>
      <c r="I110" s="58">
        <v>1.8</v>
      </c>
      <c r="J110" s="123">
        <f t="shared" si="6"/>
        <v>2.2033898305084745</v>
      </c>
      <c r="K110" s="16">
        <v>5</v>
      </c>
      <c r="L110" s="142">
        <v>3</v>
      </c>
      <c r="M110" s="142">
        <v>2</v>
      </c>
      <c r="N110" s="142">
        <v>1</v>
      </c>
    </row>
    <row r="111" spans="1:16" ht="15.75" customHeight="1">
      <c r="A111" s="6"/>
      <c r="B111" s="70" t="s">
        <v>40</v>
      </c>
      <c r="C111" s="71"/>
      <c r="D111" s="71"/>
      <c r="E111" s="71"/>
      <c r="F111" s="71"/>
      <c r="G111" s="102"/>
      <c r="H111" s="71"/>
      <c r="I111" s="71"/>
      <c r="J111" s="71"/>
      <c r="K111" s="72"/>
      <c r="L111" s="47">
        <f>SUM(L100:L110)</f>
        <v>91</v>
      </c>
      <c r="M111" s="47">
        <f>SUM(M100:M110)</f>
        <v>66</v>
      </c>
      <c r="N111" s="47">
        <f>SUM(N100:N110)</f>
        <v>25</v>
      </c>
      <c r="P111" s="3">
        <v>1943</v>
      </c>
    </row>
    <row r="112" spans="1:14" ht="15.75" customHeight="1">
      <c r="A112" s="6"/>
      <c r="B112" s="161" t="s">
        <v>287</v>
      </c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3"/>
    </row>
    <row r="113" spans="1:14" ht="15.75">
      <c r="A113" s="6"/>
      <c r="B113" s="14" t="s">
        <v>101</v>
      </c>
      <c r="C113" s="15" t="s">
        <v>11</v>
      </c>
      <c r="D113" s="106">
        <v>1002.4</v>
      </c>
      <c r="E113" s="43">
        <v>1032</v>
      </c>
      <c r="F113" s="97">
        <v>2314</v>
      </c>
      <c r="G113" s="52">
        <v>3451</v>
      </c>
      <c r="H113" s="18">
        <f aca="true" t="shared" si="7" ref="H113:H119">E113/D113</f>
        <v>1.0295291300877893</v>
      </c>
      <c r="I113" s="98">
        <v>2.3</v>
      </c>
      <c r="J113" s="123">
        <f>G113/D113</f>
        <v>3.4427374301675977</v>
      </c>
      <c r="K113" s="16">
        <v>5</v>
      </c>
      <c r="L113" s="62">
        <v>170</v>
      </c>
      <c r="M113" s="16">
        <v>127</v>
      </c>
      <c r="N113" s="16">
        <v>43</v>
      </c>
    </row>
    <row r="114" spans="1:14" ht="31.5">
      <c r="A114" s="6"/>
      <c r="B114" s="14" t="s">
        <v>102</v>
      </c>
      <c r="C114" s="15" t="s">
        <v>119</v>
      </c>
      <c r="D114" s="105">
        <v>147.8</v>
      </c>
      <c r="E114" s="43">
        <v>140</v>
      </c>
      <c r="F114" s="97">
        <v>74</v>
      </c>
      <c r="G114" s="52">
        <v>238</v>
      </c>
      <c r="H114" s="18">
        <f t="shared" si="7"/>
        <v>0.9472259810554803</v>
      </c>
      <c r="I114" s="128">
        <v>0.5</v>
      </c>
      <c r="J114" s="123">
        <f aca="true" t="shared" si="8" ref="J114:J119">G114/D114</f>
        <v>1.6102841677943165</v>
      </c>
      <c r="K114" s="16">
        <v>5</v>
      </c>
      <c r="L114" s="152">
        <v>11</v>
      </c>
      <c r="M114" s="142">
        <v>8</v>
      </c>
      <c r="N114" s="142">
        <v>3</v>
      </c>
    </row>
    <row r="115" spans="1:14" ht="31.5" customHeight="1">
      <c r="A115" s="6"/>
      <c r="B115" s="14" t="s">
        <v>103</v>
      </c>
      <c r="C115" s="15" t="s">
        <v>152</v>
      </c>
      <c r="D115" s="105">
        <v>60.5</v>
      </c>
      <c r="E115" s="43">
        <v>137</v>
      </c>
      <c r="F115" s="97">
        <v>27</v>
      </c>
      <c r="G115" s="52">
        <v>46</v>
      </c>
      <c r="H115" s="18">
        <f t="shared" si="7"/>
        <v>2.2644628099173554</v>
      </c>
      <c r="I115" s="128">
        <v>0.44</v>
      </c>
      <c r="J115" s="123">
        <f t="shared" si="8"/>
        <v>0.7603305785123967</v>
      </c>
      <c r="K115" s="16">
        <v>5</v>
      </c>
      <c r="L115" s="152">
        <v>2</v>
      </c>
      <c r="M115" s="142">
        <v>1</v>
      </c>
      <c r="N115" s="142">
        <v>1</v>
      </c>
    </row>
    <row r="116" spans="1:14" ht="32.25" customHeight="1">
      <c r="A116" s="6"/>
      <c r="B116" s="14" t="s">
        <v>104</v>
      </c>
      <c r="C116" s="15" t="s">
        <v>120</v>
      </c>
      <c r="D116" s="105">
        <v>166.2</v>
      </c>
      <c r="E116" s="43">
        <v>249</v>
      </c>
      <c r="F116" s="97">
        <v>261</v>
      </c>
      <c r="G116" s="52">
        <v>303</v>
      </c>
      <c r="H116" s="18">
        <f t="shared" si="7"/>
        <v>1.4981949458483756</v>
      </c>
      <c r="I116" s="128">
        <v>1.5</v>
      </c>
      <c r="J116" s="123">
        <f t="shared" si="8"/>
        <v>1.8231046931407944</v>
      </c>
      <c r="K116" s="16">
        <v>5</v>
      </c>
      <c r="L116" s="152">
        <v>15</v>
      </c>
      <c r="M116" s="142">
        <v>11</v>
      </c>
      <c r="N116" s="142">
        <v>4</v>
      </c>
    </row>
    <row r="117" spans="1:14" ht="15.75">
      <c r="A117" s="6"/>
      <c r="B117" s="14" t="s">
        <v>288</v>
      </c>
      <c r="C117" s="15" t="s">
        <v>169</v>
      </c>
      <c r="D117" s="64">
        <v>31.01</v>
      </c>
      <c r="E117" s="43">
        <v>77</v>
      </c>
      <c r="F117" s="97">
        <v>9</v>
      </c>
      <c r="G117" s="52">
        <v>239</v>
      </c>
      <c r="H117" s="18">
        <f t="shared" si="7"/>
        <v>2.4830699774266365</v>
      </c>
      <c r="I117" s="128">
        <v>0.29</v>
      </c>
      <c r="J117" s="123">
        <f t="shared" si="8"/>
        <v>7.707191228635923</v>
      </c>
      <c r="K117" s="16">
        <v>5</v>
      </c>
      <c r="L117" s="152">
        <v>11</v>
      </c>
      <c r="M117" s="130">
        <v>8</v>
      </c>
      <c r="N117" s="130">
        <v>3</v>
      </c>
    </row>
    <row r="118" spans="1:14" ht="31.5">
      <c r="A118" s="6"/>
      <c r="B118" s="14" t="s">
        <v>289</v>
      </c>
      <c r="C118" s="42" t="s">
        <v>242</v>
      </c>
      <c r="D118" s="108">
        <v>45.4</v>
      </c>
      <c r="E118" s="43">
        <v>207</v>
      </c>
      <c r="F118" s="97">
        <v>277</v>
      </c>
      <c r="G118" s="52">
        <v>313</v>
      </c>
      <c r="H118" s="18">
        <f t="shared" si="7"/>
        <v>4.559471365638767</v>
      </c>
      <c r="I118" s="128">
        <v>6.1</v>
      </c>
      <c r="J118" s="123">
        <f t="shared" si="8"/>
        <v>6.894273127753304</v>
      </c>
      <c r="K118" s="16">
        <v>5</v>
      </c>
      <c r="L118" s="152">
        <v>15</v>
      </c>
      <c r="M118" s="142">
        <v>11</v>
      </c>
      <c r="N118" s="142">
        <v>4</v>
      </c>
    </row>
    <row r="119" spans="1:14" ht="15.75">
      <c r="A119" s="6"/>
      <c r="B119" s="14" t="s">
        <v>290</v>
      </c>
      <c r="C119" s="26" t="s">
        <v>195</v>
      </c>
      <c r="D119" s="108">
        <v>20.5</v>
      </c>
      <c r="E119" s="43">
        <v>18</v>
      </c>
      <c r="F119" s="97">
        <v>63</v>
      </c>
      <c r="G119" s="52">
        <v>159</v>
      </c>
      <c r="H119" s="18">
        <f t="shared" si="7"/>
        <v>0.8780487804878049</v>
      </c>
      <c r="I119" s="128">
        <v>3</v>
      </c>
      <c r="J119" s="123">
        <f t="shared" si="8"/>
        <v>7.7560975609756095</v>
      </c>
      <c r="K119" s="16">
        <v>5</v>
      </c>
      <c r="L119" s="149">
        <f>G119*K119%</f>
        <v>7.95</v>
      </c>
      <c r="M119" s="16"/>
      <c r="N119" s="16"/>
    </row>
    <row r="120" spans="1:16" ht="15.75" customHeight="1">
      <c r="A120" s="6"/>
      <c r="B120" s="70" t="s">
        <v>40</v>
      </c>
      <c r="C120" s="71"/>
      <c r="D120" s="71"/>
      <c r="E120" s="71"/>
      <c r="F120" s="71"/>
      <c r="G120" s="102"/>
      <c r="H120" s="71"/>
      <c r="I120" s="71"/>
      <c r="J120" s="71"/>
      <c r="K120" s="72"/>
      <c r="L120" s="47">
        <f>SUM(L113:L119)</f>
        <v>231.95</v>
      </c>
      <c r="M120" s="47">
        <f>SUM(M113:M119)</f>
        <v>166</v>
      </c>
      <c r="N120" s="47">
        <f>SUM(N113:N119)</f>
        <v>58</v>
      </c>
      <c r="P120" s="3">
        <v>4749</v>
      </c>
    </row>
    <row r="121" spans="1:17" ht="18.75" customHeight="1">
      <c r="A121" s="6"/>
      <c r="B121" s="161" t="s">
        <v>291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3"/>
      <c r="Q121" s="32"/>
    </row>
    <row r="122" spans="1:14" ht="18.75" customHeight="1">
      <c r="A122" s="6"/>
      <c r="B122" s="14" t="s">
        <v>105</v>
      </c>
      <c r="C122" s="10" t="s">
        <v>11</v>
      </c>
      <c r="D122" s="105">
        <v>2641.9</v>
      </c>
      <c r="E122" s="43">
        <v>5787</v>
      </c>
      <c r="F122" s="97">
        <v>7185</v>
      </c>
      <c r="G122" s="52">
        <v>6037</v>
      </c>
      <c r="H122" s="18">
        <f>E122/D122</f>
        <v>2.19046898065786</v>
      </c>
      <c r="I122" s="58">
        <v>2.2</v>
      </c>
      <c r="J122" s="123">
        <f>G122/D122</f>
        <v>2.285097846247019</v>
      </c>
      <c r="K122" s="16">
        <v>5</v>
      </c>
      <c r="L122" s="46">
        <v>300</v>
      </c>
      <c r="M122" s="97">
        <v>225</v>
      </c>
      <c r="N122" s="97">
        <v>75</v>
      </c>
    </row>
    <row r="123" spans="1:14" ht="47.25">
      <c r="A123" s="6"/>
      <c r="B123" s="14" t="s">
        <v>106</v>
      </c>
      <c r="C123" s="10" t="s">
        <v>121</v>
      </c>
      <c r="D123" s="64">
        <v>171.3</v>
      </c>
      <c r="E123" s="43">
        <v>176</v>
      </c>
      <c r="F123" s="97">
        <v>191</v>
      </c>
      <c r="G123" s="52">
        <v>191</v>
      </c>
      <c r="H123" s="18">
        <f>E123/D123</f>
        <v>1.0274372446001168</v>
      </c>
      <c r="I123" s="58">
        <v>1.1</v>
      </c>
      <c r="J123" s="123">
        <f>G123/D123</f>
        <v>1.1150029188558084</v>
      </c>
      <c r="K123" s="16">
        <v>5</v>
      </c>
      <c r="L123" s="152">
        <v>9</v>
      </c>
      <c r="M123" s="144">
        <v>6</v>
      </c>
      <c r="N123" s="144">
        <v>3</v>
      </c>
    </row>
    <row r="124" spans="1:14" ht="15.75">
      <c r="A124" s="6"/>
      <c r="B124" s="14" t="s">
        <v>292</v>
      </c>
      <c r="C124" s="10" t="s">
        <v>27</v>
      </c>
      <c r="D124" s="64">
        <v>1607.3</v>
      </c>
      <c r="E124" s="43">
        <v>3893</v>
      </c>
      <c r="F124" s="97">
        <v>3836</v>
      </c>
      <c r="G124" s="52">
        <v>4062</v>
      </c>
      <c r="H124" s="18">
        <f>E124/D124</f>
        <v>2.422074286069807</v>
      </c>
      <c r="I124" s="58">
        <v>2.3</v>
      </c>
      <c r="J124" s="123">
        <f>G124/D124</f>
        <v>2.5272195607540597</v>
      </c>
      <c r="K124" s="16">
        <v>5</v>
      </c>
      <c r="L124" s="142">
        <v>203</v>
      </c>
      <c r="M124" s="144">
        <v>152</v>
      </c>
      <c r="N124" s="144">
        <v>51</v>
      </c>
    </row>
    <row r="125" spans="1:14" ht="17.25" customHeight="1">
      <c r="A125" s="6"/>
      <c r="B125" s="70" t="s">
        <v>40</v>
      </c>
      <c r="C125" s="71"/>
      <c r="D125" s="71"/>
      <c r="E125" s="71"/>
      <c r="F125" s="71"/>
      <c r="G125" s="102"/>
      <c r="H125" s="71"/>
      <c r="I125" s="71"/>
      <c r="J125" s="71"/>
      <c r="K125" s="72"/>
      <c r="L125" s="47">
        <f>SUM(L122:L124)</f>
        <v>512</v>
      </c>
      <c r="M125" s="47">
        <f>SUM(M122:M124)</f>
        <v>383</v>
      </c>
      <c r="N125" s="47">
        <f>SUM(N122:N124)</f>
        <v>129</v>
      </c>
    </row>
    <row r="126" spans="1:16" ht="15.75" customHeight="1">
      <c r="A126" s="6"/>
      <c r="B126" s="161" t="s">
        <v>293</v>
      </c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3"/>
      <c r="P126" s="3">
        <v>10290</v>
      </c>
    </row>
    <row r="127" spans="1:14" ht="15.75">
      <c r="A127" s="6"/>
      <c r="B127" s="14" t="s">
        <v>107</v>
      </c>
      <c r="C127" s="10" t="s">
        <v>4</v>
      </c>
      <c r="D127" s="64">
        <v>4284.8</v>
      </c>
      <c r="E127" s="43">
        <v>3327</v>
      </c>
      <c r="F127" s="87">
        <v>4847</v>
      </c>
      <c r="G127" s="52">
        <v>17146</v>
      </c>
      <c r="H127" s="18">
        <f>E127/D127</f>
        <v>0.7764656460044809</v>
      </c>
      <c r="I127" s="93">
        <v>3.5</v>
      </c>
      <c r="J127" s="121">
        <f>G127/D127</f>
        <v>4.0015870052277815</v>
      </c>
      <c r="K127" s="16">
        <v>5</v>
      </c>
      <c r="L127" s="46">
        <v>855</v>
      </c>
      <c r="M127" s="20">
        <v>640</v>
      </c>
      <c r="N127" s="20">
        <v>215</v>
      </c>
    </row>
    <row r="128" spans="1:16" ht="15.75" customHeight="1">
      <c r="A128" s="6"/>
      <c r="B128" s="70" t="s">
        <v>40</v>
      </c>
      <c r="C128" s="71"/>
      <c r="D128" s="71"/>
      <c r="E128" s="71"/>
      <c r="F128" s="71"/>
      <c r="G128" s="102"/>
      <c r="H128" s="71"/>
      <c r="I128" s="71"/>
      <c r="J128" s="71"/>
      <c r="K128" s="72"/>
      <c r="L128" s="47">
        <f>SUM(L127:L127)</f>
        <v>855</v>
      </c>
      <c r="M128" s="47">
        <f>SUM(M127:M127)</f>
        <v>640</v>
      </c>
      <c r="N128" s="47">
        <f>SUM(N127:N127)</f>
        <v>215</v>
      </c>
      <c r="P128" s="3">
        <v>17146</v>
      </c>
    </row>
    <row r="129" spans="1:14" ht="15.75" customHeight="1">
      <c r="A129" s="6"/>
      <c r="B129" s="161" t="s">
        <v>294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3"/>
    </row>
    <row r="130" spans="1:14" ht="15.75">
      <c r="A130" s="6"/>
      <c r="B130" s="14" t="s">
        <v>123</v>
      </c>
      <c r="C130" s="15" t="s">
        <v>11</v>
      </c>
      <c r="D130" s="112">
        <v>548.08</v>
      </c>
      <c r="E130" s="43">
        <v>656</v>
      </c>
      <c r="F130" s="97">
        <v>490</v>
      </c>
      <c r="G130" s="52">
        <v>451</v>
      </c>
      <c r="H130" s="18">
        <f aca="true" t="shared" si="9" ref="H130:H136">E130/D130</f>
        <v>1.1969055612319368</v>
      </c>
      <c r="I130" s="59">
        <v>0.68</v>
      </c>
      <c r="J130" s="122">
        <f>G130/D130</f>
        <v>0.8228725733469566</v>
      </c>
      <c r="K130" s="16">
        <v>5</v>
      </c>
      <c r="L130" s="46">
        <v>22</v>
      </c>
      <c r="M130" s="16">
        <v>16</v>
      </c>
      <c r="N130" s="16">
        <v>6</v>
      </c>
    </row>
    <row r="131" spans="1:14" ht="31.5">
      <c r="A131" s="6"/>
      <c r="B131" s="14" t="s">
        <v>124</v>
      </c>
      <c r="C131" s="15" t="s">
        <v>122</v>
      </c>
      <c r="D131" s="64">
        <v>59.8</v>
      </c>
      <c r="E131" s="43">
        <v>6</v>
      </c>
      <c r="F131" s="97">
        <v>43</v>
      </c>
      <c r="G131" s="52">
        <v>83</v>
      </c>
      <c r="H131" s="22">
        <f t="shared" si="9"/>
        <v>0.10033444816053512</v>
      </c>
      <c r="I131" s="59">
        <v>0.13</v>
      </c>
      <c r="J131" s="122">
        <f aca="true" t="shared" si="10" ref="J131:J136">G131/D131</f>
        <v>1.3879598662207357</v>
      </c>
      <c r="K131" s="16">
        <v>5</v>
      </c>
      <c r="L131" s="142">
        <v>4</v>
      </c>
      <c r="M131" s="142">
        <v>3</v>
      </c>
      <c r="N131" s="142">
        <v>1</v>
      </c>
    </row>
    <row r="132" spans="1:14" ht="15.75">
      <c r="A132" s="6"/>
      <c r="B132" s="14" t="s">
        <v>161</v>
      </c>
      <c r="C132" s="15" t="s">
        <v>170</v>
      </c>
      <c r="D132" s="64">
        <v>21.1</v>
      </c>
      <c r="E132" s="43">
        <v>64</v>
      </c>
      <c r="F132" s="97">
        <v>26</v>
      </c>
      <c r="G132" s="52">
        <v>71</v>
      </c>
      <c r="H132" s="18">
        <f t="shared" si="9"/>
        <v>3.0331753554502368</v>
      </c>
      <c r="I132" s="59">
        <v>0.47</v>
      </c>
      <c r="J132" s="122">
        <f t="shared" si="10"/>
        <v>3.3649289099526065</v>
      </c>
      <c r="K132" s="16">
        <v>5</v>
      </c>
      <c r="L132" s="131">
        <v>3</v>
      </c>
      <c r="M132" s="131">
        <v>2</v>
      </c>
      <c r="N132" s="131">
        <v>1</v>
      </c>
    </row>
    <row r="133" spans="1:14" ht="18.75" customHeight="1">
      <c r="A133" s="6"/>
      <c r="B133" s="14" t="s">
        <v>162</v>
      </c>
      <c r="C133" s="15" t="s">
        <v>30</v>
      </c>
      <c r="D133" s="64">
        <v>4</v>
      </c>
      <c r="E133" s="43">
        <v>0</v>
      </c>
      <c r="F133" s="97">
        <v>0</v>
      </c>
      <c r="G133" s="52">
        <v>19</v>
      </c>
      <c r="H133" s="20">
        <f t="shared" si="9"/>
        <v>0</v>
      </c>
      <c r="I133" s="59">
        <v>0</v>
      </c>
      <c r="J133" s="122">
        <f t="shared" si="10"/>
        <v>4.75</v>
      </c>
      <c r="K133" s="16">
        <v>0</v>
      </c>
      <c r="L133" s="142">
        <v>0</v>
      </c>
      <c r="M133" s="142">
        <v>0</v>
      </c>
      <c r="N133" s="142">
        <v>0</v>
      </c>
    </row>
    <row r="134" spans="1:14" ht="15.75">
      <c r="A134" s="6"/>
      <c r="B134" s="14" t="s">
        <v>163</v>
      </c>
      <c r="C134" s="15" t="s">
        <v>32</v>
      </c>
      <c r="D134" s="64">
        <v>284.8</v>
      </c>
      <c r="E134" s="43">
        <v>650</v>
      </c>
      <c r="F134" s="97">
        <v>477</v>
      </c>
      <c r="G134" s="52">
        <v>571</v>
      </c>
      <c r="H134" s="18">
        <f t="shared" si="9"/>
        <v>2.282303370786517</v>
      </c>
      <c r="I134" s="59">
        <v>1.6</v>
      </c>
      <c r="J134" s="122">
        <f t="shared" si="10"/>
        <v>2.0049157303370784</v>
      </c>
      <c r="K134" s="16">
        <v>4</v>
      </c>
      <c r="L134" s="142">
        <v>20</v>
      </c>
      <c r="M134" s="142">
        <v>15</v>
      </c>
      <c r="N134" s="142">
        <v>5</v>
      </c>
    </row>
    <row r="135" spans="1:14" ht="15.75">
      <c r="A135" s="6"/>
      <c r="B135" s="14" t="s">
        <v>165</v>
      </c>
      <c r="C135" s="15" t="s">
        <v>155</v>
      </c>
      <c r="D135" s="64">
        <v>41.47</v>
      </c>
      <c r="E135" s="43">
        <v>10</v>
      </c>
      <c r="F135" s="97">
        <v>8</v>
      </c>
      <c r="G135" s="147">
        <v>9</v>
      </c>
      <c r="H135" s="18">
        <f t="shared" si="9"/>
        <v>0.24113817217265493</v>
      </c>
      <c r="I135" s="59">
        <v>0.16</v>
      </c>
      <c r="J135" s="122">
        <f t="shared" si="10"/>
        <v>0.21702435495538944</v>
      </c>
      <c r="K135" s="16">
        <v>5</v>
      </c>
      <c r="L135" s="130">
        <v>0</v>
      </c>
      <c r="M135" s="130">
        <v>0</v>
      </c>
      <c r="N135" s="130">
        <v>0</v>
      </c>
    </row>
    <row r="136" spans="1:14" ht="27.75" customHeight="1">
      <c r="A136" s="6"/>
      <c r="B136" s="14" t="s">
        <v>167</v>
      </c>
      <c r="C136" s="15" t="s">
        <v>203</v>
      </c>
      <c r="D136" s="64">
        <v>35.2</v>
      </c>
      <c r="E136" s="43">
        <v>95</v>
      </c>
      <c r="F136" s="97">
        <v>95</v>
      </c>
      <c r="G136" s="52">
        <v>81</v>
      </c>
      <c r="H136" s="18">
        <f t="shared" si="9"/>
        <v>2.6988636363636362</v>
      </c>
      <c r="I136" s="59">
        <v>2.6</v>
      </c>
      <c r="J136" s="122">
        <f t="shared" si="10"/>
        <v>2.3011363636363633</v>
      </c>
      <c r="K136" s="16">
        <v>5</v>
      </c>
      <c r="L136" s="142">
        <v>4</v>
      </c>
      <c r="M136" s="142">
        <v>3</v>
      </c>
      <c r="N136" s="142">
        <v>1</v>
      </c>
    </row>
    <row r="137" spans="1:16" ht="15.75" customHeight="1">
      <c r="A137" s="6"/>
      <c r="B137" s="70" t="s">
        <v>40</v>
      </c>
      <c r="C137" s="71"/>
      <c r="D137" s="71"/>
      <c r="E137" s="71"/>
      <c r="F137" s="71"/>
      <c r="G137" s="102"/>
      <c r="H137" s="71"/>
      <c r="I137" s="71"/>
      <c r="J137" s="71"/>
      <c r="K137" s="72"/>
      <c r="L137" s="47">
        <f>SUM(L130:L136)</f>
        <v>53</v>
      </c>
      <c r="M137" s="47">
        <f>SUM(M130:M136)</f>
        <v>39</v>
      </c>
      <c r="N137" s="47">
        <f>SUM(N130:N136)</f>
        <v>14</v>
      </c>
      <c r="P137" s="3">
        <v>1285</v>
      </c>
    </row>
    <row r="138" spans="1:14" ht="15.75" customHeight="1">
      <c r="A138" s="6"/>
      <c r="B138" s="161" t="s">
        <v>295</v>
      </c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3"/>
    </row>
    <row r="139" spans="1:14" ht="15.75">
      <c r="A139" s="6"/>
      <c r="B139" s="14" t="s">
        <v>126</v>
      </c>
      <c r="C139" s="15" t="s">
        <v>11</v>
      </c>
      <c r="D139" s="106">
        <v>874.2</v>
      </c>
      <c r="E139" s="43">
        <v>1135</v>
      </c>
      <c r="F139" s="97">
        <v>1107</v>
      </c>
      <c r="G139" s="52">
        <v>1284</v>
      </c>
      <c r="H139" s="18">
        <f>E139/D139</f>
        <v>1.2983299016243421</v>
      </c>
      <c r="I139" s="59">
        <v>1.3</v>
      </c>
      <c r="J139" s="122">
        <f>G139/D139</f>
        <v>1.4687714481811942</v>
      </c>
      <c r="K139" s="16">
        <v>5</v>
      </c>
      <c r="L139" s="46">
        <v>64</v>
      </c>
      <c r="M139" s="16">
        <v>48</v>
      </c>
      <c r="N139" s="16">
        <v>16</v>
      </c>
    </row>
    <row r="140" spans="1:14" ht="15.75">
      <c r="A140" s="6"/>
      <c r="B140" s="14" t="s">
        <v>176</v>
      </c>
      <c r="C140" s="34" t="s">
        <v>244</v>
      </c>
      <c r="D140" s="107">
        <v>40.6</v>
      </c>
      <c r="E140" s="43">
        <v>137</v>
      </c>
      <c r="F140" s="97">
        <v>157</v>
      </c>
      <c r="G140" s="52">
        <v>157</v>
      </c>
      <c r="H140" s="16">
        <v>0</v>
      </c>
      <c r="I140" s="59">
        <v>3.8</v>
      </c>
      <c r="J140" s="122">
        <f aca="true" t="shared" si="11" ref="J140:J150">G140/D140</f>
        <v>3.8669950738916254</v>
      </c>
      <c r="K140" s="16">
        <v>5</v>
      </c>
      <c r="L140" s="142">
        <v>7</v>
      </c>
      <c r="M140" s="142">
        <v>5</v>
      </c>
      <c r="N140" s="142">
        <v>2</v>
      </c>
    </row>
    <row r="141" spans="1:14" ht="15.75">
      <c r="A141" s="6"/>
      <c r="B141" s="14" t="s">
        <v>235</v>
      </c>
      <c r="C141" s="15" t="s">
        <v>173</v>
      </c>
      <c r="D141" s="64">
        <v>96.9</v>
      </c>
      <c r="E141" s="43">
        <v>83</v>
      </c>
      <c r="F141" s="97">
        <v>105</v>
      </c>
      <c r="G141" s="52">
        <v>160</v>
      </c>
      <c r="H141" s="18">
        <f>E141/D141</f>
        <v>0.8565531475748194</v>
      </c>
      <c r="I141" s="59">
        <v>3.3</v>
      </c>
      <c r="J141" s="122">
        <f t="shared" si="11"/>
        <v>1.6511867905056758</v>
      </c>
      <c r="K141" s="16">
        <v>5</v>
      </c>
      <c r="L141" s="142">
        <v>7</v>
      </c>
      <c r="M141" s="142">
        <v>5</v>
      </c>
      <c r="N141" s="142">
        <v>2</v>
      </c>
    </row>
    <row r="142" spans="1:14" ht="15.75">
      <c r="A142" s="6"/>
      <c r="B142" s="14" t="s">
        <v>236</v>
      </c>
      <c r="C142" s="15" t="s">
        <v>172</v>
      </c>
      <c r="D142" s="64">
        <v>54.3</v>
      </c>
      <c r="E142" s="43">
        <v>46</v>
      </c>
      <c r="F142" s="97">
        <v>48</v>
      </c>
      <c r="G142" s="52">
        <v>43</v>
      </c>
      <c r="H142" s="18">
        <f aca="true" t="shared" si="12" ref="H142:H150">E142/D142</f>
        <v>0.847145488029466</v>
      </c>
      <c r="I142" s="59">
        <v>0.88</v>
      </c>
      <c r="J142" s="122">
        <f t="shared" si="11"/>
        <v>0.7918968692449356</v>
      </c>
      <c r="K142" s="16">
        <v>5</v>
      </c>
      <c r="L142" s="142">
        <v>2</v>
      </c>
      <c r="M142" s="142">
        <v>1</v>
      </c>
      <c r="N142" s="142">
        <v>1</v>
      </c>
    </row>
    <row r="143" spans="1:14" ht="15.75">
      <c r="A143" s="6"/>
      <c r="B143" s="14" t="s">
        <v>296</v>
      </c>
      <c r="C143" s="15" t="s">
        <v>174</v>
      </c>
      <c r="D143" s="64">
        <v>22.53</v>
      </c>
      <c r="E143" s="43">
        <v>114</v>
      </c>
      <c r="F143" s="97">
        <v>105</v>
      </c>
      <c r="G143" s="52">
        <v>129</v>
      </c>
      <c r="H143" s="18">
        <f t="shared" si="12"/>
        <v>5.0599201065246335</v>
      </c>
      <c r="I143" s="59">
        <v>4.6</v>
      </c>
      <c r="J143" s="122">
        <f t="shared" si="11"/>
        <v>5.725699067909454</v>
      </c>
      <c r="K143" s="16">
        <v>5</v>
      </c>
      <c r="L143" s="142">
        <v>6</v>
      </c>
      <c r="M143" s="142">
        <v>4</v>
      </c>
      <c r="N143" s="142">
        <v>2</v>
      </c>
    </row>
    <row r="144" spans="1:14" ht="15.75">
      <c r="A144" s="6"/>
      <c r="B144" s="14" t="s">
        <v>297</v>
      </c>
      <c r="C144" s="15" t="s">
        <v>175</v>
      </c>
      <c r="D144" s="64">
        <v>13.31</v>
      </c>
      <c r="E144" s="43">
        <v>50</v>
      </c>
      <c r="F144" s="97">
        <v>56</v>
      </c>
      <c r="G144" s="52">
        <v>56</v>
      </c>
      <c r="H144" s="18">
        <f t="shared" si="12"/>
        <v>3.756574004507889</v>
      </c>
      <c r="I144" s="59">
        <v>4.4</v>
      </c>
      <c r="J144" s="122">
        <f t="shared" si="11"/>
        <v>4.207362885048835</v>
      </c>
      <c r="K144" s="16">
        <v>5</v>
      </c>
      <c r="L144" s="142">
        <v>2</v>
      </c>
      <c r="M144" s="142">
        <v>1</v>
      </c>
      <c r="N144" s="142">
        <v>1</v>
      </c>
    </row>
    <row r="145" spans="1:14" ht="18.75" customHeight="1">
      <c r="A145" s="6"/>
      <c r="B145" s="14" t="s">
        <v>298</v>
      </c>
      <c r="C145" s="21" t="s">
        <v>205</v>
      </c>
      <c r="D145" s="108">
        <v>36.26</v>
      </c>
      <c r="E145" s="43">
        <v>70</v>
      </c>
      <c r="F145" s="97">
        <v>110</v>
      </c>
      <c r="G145" s="52">
        <v>159</v>
      </c>
      <c r="H145" s="18">
        <f t="shared" si="12"/>
        <v>1.9305019305019306</v>
      </c>
      <c r="I145" s="59">
        <v>3</v>
      </c>
      <c r="J145" s="122">
        <f t="shared" si="11"/>
        <v>4.384997242140099</v>
      </c>
      <c r="K145" s="16">
        <v>5</v>
      </c>
      <c r="L145" s="142">
        <v>7</v>
      </c>
      <c r="M145" s="142">
        <v>5</v>
      </c>
      <c r="N145" s="142">
        <v>2</v>
      </c>
    </row>
    <row r="146" spans="1:14" ht="16.5" customHeight="1">
      <c r="A146" s="6"/>
      <c r="B146" s="14" t="s">
        <v>299</v>
      </c>
      <c r="C146" s="21" t="s">
        <v>206</v>
      </c>
      <c r="D146" s="108">
        <v>49</v>
      </c>
      <c r="E146" s="43">
        <v>24</v>
      </c>
      <c r="F146" s="97">
        <v>41</v>
      </c>
      <c r="G146" s="147">
        <v>33</v>
      </c>
      <c r="H146" s="18">
        <f t="shared" si="12"/>
        <v>0.4897959183673469</v>
      </c>
      <c r="I146" s="59">
        <v>0.69</v>
      </c>
      <c r="J146" s="122">
        <f t="shared" si="11"/>
        <v>0.673469387755102</v>
      </c>
      <c r="K146" s="16">
        <v>5</v>
      </c>
      <c r="L146" s="142">
        <v>0</v>
      </c>
      <c r="M146" s="142">
        <v>0</v>
      </c>
      <c r="N146" s="142">
        <v>0</v>
      </c>
    </row>
    <row r="147" spans="1:14" s="4" customFormat="1" ht="15.75">
      <c r="A147" s="13"/>
      <c r="B147" s="14" t="s">
        <v>300</v>
      </c>
      <c r="C147" s="21" t="s">
        <v>207</v>
      </c>
      <c r="D147" s="108">
        <v>12.24</v>
      </c>
      <c r="E147" s="43">
        <v>52</v>
      </c>
      <c r="F147" s="97">
        <v>58</v>
      </c>
      <c r="G147" s="52">
        <v>47</v>
      </c>
      <c r="H147" s="18">
        <f t="shared" si="12"/>
        <v>4.248366013071895</v>
      </c>
      <c r="I147" s="96">
        <v>4.7</v>
      </c>
      <c r="J147" s="122">
        <f t="shared" si="11"/>
        <v>3.8398692810457518</v>
      </c>
      <c r="K147" s="16">
        <v>5</v>
      </c>
      <c r="L147" s="142">
        <v>2</v>
      </c>
      <c r="M147" s="142">
        <v>1</v>
      </c>
      <c r="N147" s="142">
        <v>1</v>
      </c>
    </row>
    <row r="148" spans="1:14" s="4" customFormat="1" ht="15.75">
      <c r="A148" s="13"/>
      <c r="B148" s="14" t="s">
        <v>301</v>
      </c>
      <c r="C148" s="38" t="s">
        <v>233</v>
      </c>
      <c r="D148" s="109">
        <v>56.6</v>
      </c>
      <c r="E148" s="43">
        <v>67</v>
      </c>
      <c r="F148" s="97">
        <v>63</v>
      </c>
      <c r="G148" s="52">
        <v>76</v>
      </c>
      <c r="H148" s="18">
        <f t="shared" si="12"/>
        <v>1.1837455830388692</v>
      </c>
      <c r="I148" s="96">
        <v>1.1</v>
      </c>
      <c r="J148" s="122">
        <f t="shared" si="11"/>
        <v>1.342756183745583</v>
      </c>
      <c r="K148" s="16">
        <v>5</v>
      </c>
      <c r="L148" s="152">
        <v>2</v>
      </c>
      <c r="M148" s="143">
        <v>1</v>
      </c>
      <c r="N148" s="143">
        <v>1</v>
      </c>
    </row>
    <row r="149" spans="1:14" s="4" customFormat="1" ht="15.75">
      <c r="A149" s="13"/>
      <c r="B149" s="14" t="s">
        <v>302</v>
      </c>
      <c r="C149" s="88" t="s">
        <v>234</v>
      </c>
      <c r="D149" s="110">
        <v>40.8</v>
      </c>
      <c r="E149" s="94">
        <v>70</v>
      </c>
      <c r="F149" s="137">
        <v>85</v>
      </c>
      <c r="G149" s="153">
        <v>92</v>
      </c>
      <c r="H149" s="89">
        <f t="shared" si="12"/>
        <v>1.715686274509804</v>
      </c>
      <c r="I149" s="96">
        <v>2.1</v>
      </c>
      <c r="J149" s="122">
        <f t="shared" si="11"/>
        <v>2.2549019607843137</v>
      </c>
      <c r="K149" s="16">
        <v>5</v>
      </c>
      <c r="L149" s="142">
        <v>4</v>
      </c>
      <c r="M149" s="142">
        <v>3</v>
      </c>
      <c r="N149" s="142">
        <v>1</v>
      </c>
    </row>
    <row r="150" spans="1:14" s="4" customFormat="1" ht="15.75">
      <c r="A150" s="13"/>
      <c r="B150" s="14" t="s">
        <v>303</v>
      </c>
      <c r="C150" s="90" t="s">
        <v>268</v>
      </c>
      <c r="D150" s="111">
        <v>57.7</v>
      </c>
      <c r="E150" s="90">
        <v>0</v>
      </c>
      <c r="F150" s="138">
        <v>84</v>
      </c>
      <c r="G150" s="141">
        <v>82</v>
      </c>
      <c r="H150" s="90">
        <f t="shared" si="12"/>
        <v>0</v>
      </c>
      <c r="I150" s="96">
        <v>1.4</v>
      </c>
      <c r="J150" s="122">
        <f t="shared" si="11"/>
        <v>1.4211438474870017</v>
      </c>
      <c r="K150" s="16">
        <v>5</v>
      </c>
      <c r="L150" s="142">
        <v>4</v>
      </c>
      <c r="M150" s="142">
        <v>3</v>
      </c>
      <c r="N150" s="142">
        <v>1</v>
      </c>
    </row>
    <row r="151" spans="1:16" s="4" customFormat="1" ht="15.75" customHeight="1">
      <c r="A151" s="13"/>
      <c r="B151" s="70" t="s">
        <v>40</v>
      </c>
      <c r="C151" s="71"/>
      <c r="D151" s="71"/>
      <c r="E151" s="71"/>
      <c r="F151" s="71"/>
      <c r="G151" s="102"/>
      <c r="H151" s="71"/>
      <c r="I151" s="71"/>
      <c r="J151" s="71"/>
      <c r="K151" s="72"/>
      <c r="L151" s="47">
        <f>SUM(L139:L150)</f>
        <v>107</v>
      </c>
      <c r="M151" s="47">
        <f>SUM(M139:M150)</f>
        <v>77</v>
      </c>
      <c r="N151" s="47">
        <f>SUM(N139:N150)</f>
        <v>30</v>
      </c>
      <c r="P151" s="104">
        <v>2318</v>
      </c>
    </row>
    <row r="152" spans="1:14" ht="18.75" customHeight="1">
      <c r="A152" s="6"/>
      <c r="B152" s="161" t="s">
        <v>304</v>
      </c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3"/>
    </row>
    <row r="153" spans="1:14" ht="17.25" customHeight="1">
      <c r="A153" s="6"/>
      <c r="B153" s="14" t="s">
        <v>126</v>
      </c>
      <c r="C153" s="10" t="s">
        <v>4</v>
      </c>
      <c r="D153" s="64">
        <v>816</v>
      </c>
      <c r="E153" s="43">
        <v>654</v>
      </c>
      <c r="F153" s="97">
        <v>237</v>
      </c>
      <c r="G153" s="52">
        <v>505</v>
      </c>
      <c r="H153" s="18">
        <f>E153/D153</f>
        <v>0.8014705882352942</v>
      </c>
      <c r="I153" s="58">
        <v>0.29</v>
      </c>
      <c r="J153" s="123">
        <f>G153/D153</f>
        <v>0.6188725490196079</v>
      </c>
      <c r="K153" s="16">
        <v>5</v>
      </c>
      <c r="L153" s="46">
        <v>25</v>
      </c>
      <c r="M153" s="16">
        <v>18</v>
      </c>
      <c r="N153" s="16">
        <v>7</v>
      </c>
    </row>
    <row r="154" spans="1:14" ht="41.25" customHeight="1">
      <c r="A154" s="6"/>
      <c r="B154" s="14" t="s">
        <v>176</v>
      </c>
      <c r="C154" s="10" t="s">
        <v>177</v>
      </c>
      <c r="D154" s="105">
        <v>22.58</v>
      </c>
      <c r="E154" s="43">
        <v>0</v>
      </c>
      <c r="F154" s="97">
        <v>28</v>
      </c>
      <c r="G154" s="147">
        <v>23</v>
      </c>
      <c r="H154" s="18">
        <f>E154/D154</f>
        <v>0</v>
      </c>
      <c r="I154" s="58">
        <v>0.14</v>
      </c>
      <c r="J154" s="123">
        <f>G154/D154</f>
        <v>1.0186005314437556</v>
      </c>
      <c r="K154" s="16">
        <v>5</v>
      </c>
      <c r="L154" s="130">
        <v>0</v>
      </c>
      <c r="M154" s="130">
        <v>0</v>
      </c>
      <c r="N154" s="130">
        <v>0</v>
      </c>
    </row>
    <row r="155" spans="1:14" ht="31.5">
      <c r="A155" s="6"/>
      <c r="B155" s="14" t="s">
        <v>235</v>
      </c>
      <c r="C155" s="10" t="s">
        <v>237</v>
      </c>
      <c r="D155" s="105">
        <v>7.37</v>
      </c>
      <c r="E155" s="43">
        <v>0</v>
      </c>
      <c r="F155" s="97">
        <v>0</v>
      </c>
      <c r="G155" s="52">
        <v>0</v>
      </c>
      <c r="H155" s="18">
        <f>E155/D155</f>
        <v>0</v>
      </c>
      <c r="I155" s="58">
        <v>0</v>
      </c>
      <c r="J155" s="123">
        <f>G155/D155</f>
        <v>0</v>
      </c>
      <c r="K155" s="16">
        <v>0</v>
      </c>
      <c r="L155" s="142">
        <v>0</v>
      </c>
      <c r="M155" s="142">
        <v>0</v>
      </c>
      <c r="N155" s="142">
        <v>0</v>
      </c>
    </row>
    <row r="156" spans="1:14" ht="15.75">
      <c r="A156" s="6"/>
      <c r="B156" s="14" t="s">
        <v>236</v>
      </c>
      <c r="C156" s="10" t="s">
        <v>182</v>
      </c>
      <c r="D156" s="64">
        <v>69</v>
      </c>
      <c r="E156" s="43">
        <v>27</v>
      </c>
      <c r="F156" s="97">
        <v>51</v>
      </c>
      <c r="G156" s="52">
        <v>55</v>
      </c>
      <c r="H156" s="18">
        <f>E156/D156</f>
        <v>0.391304347826087</v>
      </c>
      <c r="I156" s="58">
        <v>0.73</v>
      </c>
      <c r="J156" s="123">
        <f>G156/D156</f>
        <v>0.7971014492753623</v>
      </c>
      <c r="K156" s="16">
        <v>5</v>
      </c>
      <c r="L156" s="99"/>
      <c r="M156" s="99"/>
      <c r="N156" s="99"/>
    </row>
    <row r="157" spans="1:16" ht="15.75" customHeight="1">
      <c r="A157" s="6"/>
      <c r="B157" s="70" t="s">
        <v>40</v>
      </c>
      <c r="C157" s="71"/>
      <c r="D157" s="71"/>
      <c r="E157" s="71"/>
      <c r="F157" s="71"/>
      <c r="G157" s="102"/>
      <c r="H157" s="71"/>
      <c r="I157" s="71"/>
      <c r="J157" s="71"/>
      <c r="K157" s="72"/>
      <c r="L157" s="47">
        <f>SUM(L153:L156)</f>
        <v>25</v>
      </c>
      <c r="M157" s="47">
        <f>SUM(M153:M156)</f>
        <v>18</v>
      </c>
      <c r="N157" s="47">
        <f>SUM(N153:N156)</f>
        <v>7</v>
      </c>
      <c r="P157" s="3">
        <v>583</v>
      </c>
    </row>
    <row r="158" spans="1:14" ht="15.75" customHeight="1">
      <c r="A158" s="6"/>
      <c r="B158" s="161" t="s">
        <v>305</v>
      </c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3"/>
    </row>
    <row r="159" spans="1:14" ht="15.75">
      <c r="A159" s="6"/>
      <c r="B159" s="14" t="s">
        <v>141</v>
      </c>
      <c r="C159" s="15" t="s">
        <v>11</v>
      </c>
      <c r="D159" s="64">
        <v>171</v>
      </c>
      <c r="E159" s="43">
        <v>37</v>
      </c>
      <c r="F159" s="43">
        <v>37</v>
      </c>
      <c r="G159" s="52">
        <v>0</v>
      </c>
      <c r="H159" s="18">
        <f aca="true" t="shared" si="13" ref="H159:H171">E159/D159</f>
        <v>0.21637426900584794</v>
      </c>
      <c r="I159" s="59">
        <v>0.09</v>
      </c>
      <c r="J159" s="123">
        <f>G159/D159</f>
        <v>0</v>
      </c>
      <c r="K159" s="16">
        <v>5</v>
      </c>
      <c r="L159" s="46">
        <v>0</v>
      </c>
      <c r="M159" s="16">
        <v>0</v>
      </c>
      <c r="N159" s="16">
        <v>0</v>
      </c>
    </row>
    <row r="160" spans="1:14" ht="37.5" customHeight="1">
      <c r="A160" s="6"/>
      <c r="B160" s="14" t="s">
        <v>142</v>
      </c>
      <c r="C160" s="15" t="s">
        <v>136</v>
      </c>
      <c r="D160" s="64">
        <v>89.7</v>
      </c>
      <c r="E160" s="43">
        <v>9</v>
      </c>
      <c r="F160" s="43">
        <v>13</v>
      </c>
      <c r="G160" s="147">
        <v>23</v>
      </c>
      <c r="H160" s="20">
        <f t="shared" si="13"/>
        <v>0.10033444816053512</v>
      </c>
      <c r="I160" s="59">
        <v>0.2</v>
      </c>
      <c r="J160" s="123">
        <f aca="true" t="shared" si="14" ref="J160:J171">G160/D160</f>
        <v>0.2564102564102564</v>
      </c>
      <c r="K160" s="16">
        <v>5</v>
      </c>
      <c r="L160" s="130">
        <v>0</v>
      </c>
      <c r="M160" s="130">
        <v>0</v>
      </c>
      <c r="N160" s="130">
        <v>0</v>
      </c>
    </row>
    <row r="161" spans="1:14" ht="33.75" customHeight="1">
      <c r="A161" s="6"/>
      <c r="B161" s="14" t="s">
        <v>273</v>
      </c>
      <c r="C161" s="15" t="s">
        <v>137</v>
      </c>
      <c r="D161" s="64">
        <v>69.3</v>
      </c>
      <c r="E161" s="43">
        <v>0</v>
      </c>
      <c r="F161" s="43">
        <v>0</v>
      </c>
      <c r="G161" s="52">
        <v>177</v>
      </c>
      <c r="H161" s="20">
        <f t="shared" si="13"/>
        <v>0</v>
      </c>
      <c r="I161" s="59">
        <v>0</v>
      </c>
      <c r="J161" s="123">
        <f t="shared" si="14"/>
        <v>2.554112554112554</v>
      </c>
      <c r="K161" s="16">
        <v>0</v>
      </c>
      <c r="L161" s="142">
        <v>0</v>
      </c>
      <c r="M161" s="142">
        <v>0</v>
      </c>
      <c r="N161" s="142">
        <v>0</v>
      </c>
    </row>
    <row r="162" spans="1:14" ht="31.5">
      <c r="A162" s="6"/>
      <c r="B162" s="14" t="s">
        <v>274</v>
      </c>
      <c r="C162" s="15" t="s">
        <v>138</v>
      </c>
      <c r="D162" s="64">
        <v>122.2</v>
      </c>
      <c r="E162" s="43">
        <v>0</v>
      </c>
      <c r="F162" s="43">
        <v>6</v>
      </c>
      <c r="G162" s="147">
        <v>9</v>
      </c>
      <c r="H162" s="20">
        <f t="shared" si="13"/>
        <v>0</v>
      </c>
      <c r="I162" s="59">
        <v>0.09</v>
      </c>
      <c r="J162" s="123">
        <f t="shared" si="14"/>
        <v>0.07364975450081833</v>
      </c>
      <c r="K162" s="16">
        <v>5</v>
      </c>
      <c r="L162" s="130">
        <v>0</v>
      </c>
      <c r="M162" s="130">
        <v>0</v>
      </c>
      <c r="N162" s="130">
        <v>0</v>
      </c>
    </row>
    <row r="163" spans="1:14" ht="31.5">
      <c r="A163" s="6"/>
      <c r="B163" s="14" t="s">
        <v>306</v>
      </c>
      <c r="C163" s="15" t="s">
        <v>139</v>
      </c>
      <c r="D163" s="64">
        <v>15.2</v>
      </c>
      <c r="E163" s="43">
        <v>2</v>
      </c>
      <c r="F163" s="43">
        <v>0</v>
      </c>
      <c r="G163" s="52">
        <v>0</v>
      </c>
      <c r="H163" s="20">
        <f t="shared" si="13"/>
        <v>0.13157894736842105</v>
      </c>
      <c r="I163" s="59">
        <v>0</v>
      </c>
      <c r="J163" s="123">
        <f t="shared" si="14"/>
        <v>0</v>
      </c>
      <c r="K163" s="16">
        <v>0</v>
      </c>
      <c r="L163" s="142">
        <v>0</v>
      </c>
      <c r="M163" s="142">
        <v>0</v>
      </c>
      <c r="N163" s="142">
        <v>0</v>
      </c>
    </row>
    <row r="164" spans="1:14" ht="31.5">
      <c r="A164" s="6"/>
      <c r="B164" s="14" t="s">
        <v>307</v>
      </c>
      <c r="C164" s="15" t="s">
        <v>140</v>
      </c>
      <c r="D164" s="64">
        <v>81</v>
      </c>
      <c r="E164" s="43">
        <v>1</v>
      </c>
      <c r="F164" s="43">
        <v>2</v>
      </c>
      <c r="G164" s="147">
        <v>10</v>
      </c>
      <c r="H164" s="20">
        <f t="shared" si="13"/>
        <v>0.012345679012345678</v>
      </c>
      <c r="I164" s="59">
        <v>0.02</v>
      </c>
      <c r="J164" s="123">
        <f t="shared" si="14"/>
        <v>0.12345679012345678</v>
      </c>
      <c r="K164" s="16">
        <v>5</v>
      </c>
      <c r="L164" s="130">
        <v>0</v>
      </c>
      <c r="M164" s="130">
        <v>0</v>
      </c>
      <c r="N164" s="130">
        <v>0</v>
      </c>
    </row>
    <row r="165" spans="1:14" ht="15.75">
      <c r="A165" s="6"/>
      <c r="B165" s="14" t="s">
        <v>308</v>
      </c>
      <c r="C165" s="15" t="s">
        <v>33</v>
      </c>
      <c r="D165" s="64">
        <v>49.6</v>
      </c>
      <c r="E165" s="43">
        <v>15</v>
      </c>
      <c r="F165" s="43">
        <v>1</v>
      </c>
      <c r="G165" s="147">
        <v>4</v>
      </c>
      <c r="H165" s="20">
        <f t="shared" si="13"/>
        <v>0.3024193548387097</v>
      </c>
      <c r="I165" s="59">
        <v>0.02</v>
      </c>
      <c r="J165" s="123">
        <f t="shared" si="14"/>
        <v>0.08064516129032258</v>
      </c>
      <c r="K165" s="16">
        <v>5</v>
      </c>
      <c r="L165" s="130">
        <v>0</v>
      </c>
      <c r="M165" s="130">
        <v>0</v>
      </c>
      <c r="N165" s="130">
        <v>0</v>
      </c>
    </row>
    <row r="166" spans="1:14" ht="31.5">
      <c r="A166" s="6"/>
      <c r="B166" s="14" t="s">
        <v>309</v>
      </c>
      <c r="C166" s="15" t="s">
        <v>156</v>
      </c>
      <c r="D166" s="64">
        <v>74.1</v>
      </c>
      <c r="E166" s="43">
        <v>18</v>
      </c>
      <c r="F166" s="43">
        <v>20</v>
      </c>
      <c r="G166" s="147">
        <v>13</v>
      </c>
      <c r="H166" s="20">
        <f t="shared" si="13"/>
        <v>0.24291497975708504</v>
      </c>
      <c r="I166" s="59">
        <v>0.26</v>
      </c>
      <c r="J166" s="123">
        <f t="shared" si="14"/>
        <v>0.1754385964912281</v>
      </c>
      <c r="K166" s="99">
        <v>5</v>
      </c>
      <c r="L166" s="130">
        <v>0</v>
      </c>
      <c r="M166" s="130">
        <v>0</v>
      </c>
      <c r="N166" s="130">
        <v>0</v>
      </c>
    </row>
    <row r="167" spans="1:14" ht="18" customHeight="1">
      <c r="A167" s="6"/>
      <c r="B167" s="14" t="s">
        <v>310</v>
      </c>
      <c r="C167" s="15" t="s">
        <v>34</v>
      </c>
      <c r="D167" s="64">
        <v>34.5</v>
      </c>
      <c r="E167" s="43">
        <v>18</v>
      </c>
      <c r="F167" s="43">
        <v>101</v>
      </c>
      <c r="G167" s="52">
        <v>44</v>
      </c>
      <c r="H167" s="18">
        <f t="shared" si="13"/>
        <v>0.5217391304347826</v>
      </c>
      <c r="I167" s="59">
        <v>2.9</v>
      </c>
      <c r="J167" s="123">
        <f t="shared" si="14"/>
        <v>1.2753623188405796</v>
      </c>
      <c r="K167" s="16">
        <v>5</v>
      </c>
      <c r="L167" s="142">
        <v>2</v>
      </c>
      <c r="M167" s="142">
        <v>1</v>
      </c>
      <c r="N167" s="142">
        <v>1</v>
      </c>
    </row>
    <row r="168" spans="1:14" ht="20.25" customHeight="1">
      <c r="A168" s="6"/>
      <c r="B168" s="14" t="s">
        <v>311</v>
      </c>
      <c r="C168" s="15" t="s">
        <v>35</v>
      </c>
      <c r="D168" s="64">
        <v>10.1</v>
      </c>
      <c r="E168" s="43">
        <v>6</v>
      </c>
      <c r="F168" s="43">
        <v>0</v>
      </c>
      <c r="G168" s="52">
        <v>0</v>
      </c>
      <c r="H168" s="20">
        <f t="shared" si="13"/>
        <v>0.594059405940594</v>
      </c>
      <c r="I168" s="59">
        <v>0</v>
      </c>
      <c r="J168" s="123">
        <f t="shared" si="14"/>
        <v>0</v>
      </c>
      <c r="K168" s="16">
        <v>0</v>
      </c>
      <c r="L168" s="142">
        <v>0</v>
      </c>
      <c r="M168" s="142">
        <v>0</v>
      </c>
      <c r="N168" s="142">
        <v>0</v>
      </c>
    </row>
    <row r="169" spans="1:14" ht="15.75">
      <c r="A169" s="6"/>
      <c r="B169" s="14" t="s">
        <v>312</v>
      </c>
      <c r="C169" s="15" t="s">
        <v>36</v>
      </c>
      <c r="D169" s="64">
        <v>11.2</v>
      </c>
      <c r="E169" s="43">
        <v>0</v>
      </c>
      <c r="F169" s="43">
        <v>0</v>
      </c>
      <c r="G169" s="52">
        <v>0</v>
      </c>
      <c r="H169" s="20">
        <f t="shared" si="13"/>
        <v>0</v>
      </c>
      <c r="I169" s="59">
        <v>0</v>
      </c>
      <c r="J169" s="123">
        <f t="shared" si="14"/>
        <v>0</v>
      </c>
      <c r="K169" s="16">
        <v>0</v>
      </c>
      <c r="L169" s="99"/>
      <c r="M169" s="99"/>
      <c r="N169" s="99"/>
    </row>
    <row r="170" spans="1:14" ht="15.75">
      <c r="A170" s="6"/>
      <c r="B170" s="14" t="s">
        <v>313</v>
      </c>
      <c r="C170" s="15" t="s">
        <v>37</v>
      </c>
      <c r="D170" s="64">
        <v>18.6</v>
      </c>
      <c r="E170" s="43">
        <v>180</v>
      </c>
      <c r="F170" s="43">
        <v>96</v>
      </c>
      <c r="G170" s="52">
        <v>151</v>
      </c>
      <c r="H170" s="18">
        <f t="shared" si="13"/>
        <v>9.677419354838708</v>
      </c>
      <c r="I170" s="59">
        <v>5.1</v>
      </c>
      <c r="J170" s="123">
        <f t="shared" si="14"/>
        <v>8.118279569892472</v>
      </c>
      <c r="K170" s="16">
        <v>5</v>
      </c>
      <c r="L170" s="99">
        <v>7</v>
      </c>
      <c r="M170" s="99"/>
      <c r="N170" s="99"/>
    </row>
    <row r="171" spans="1:14" ht="18.75" customHeight="1">
      <c r="A171" s="6"/>
      <c r="B171" s="14" t="s">
        <v>314</v>
      </c>
      <c r="C171" s="15" t="s">
        <v>38</v>
      </c>
      <c r="D171" s="64">
        <v>42.6</v>
      </c>
      <c r="E171" s="43">
        <v>18</v>
      </c>
      <c r="F171" s="97">
        <v>20</v>
      </c>
      <c r="G171" s="147">
        <v>29</v>
      </c>
      <c r="H171" s="18">
        <f t="shared" si="13"/>
        <v>0.4225352112676056</v>
      </c>
      <c r="I171" s="59">
        <v>0.46</v>
      </c>
      <c r="J171" s="123">
        <f t="shared" si="14"/>
        <v>0.6807511737089201</v>
      </c>
      <c r="K171" s="16">
        <v>5</v>
      </c>
      <c r="L171" s="132">
        <v>0</v>
      </c>
      <c r="M171" s="132">
        <v>0</v>
      </c>
      <c r="N171" s="132">
        <v>0</v>
      </c>
    </row>
    <row r="172" spans="1:16" ht="15.75" customHeight="1">
      <c r="A172" s="6"/>
      <c r="B172" s="70" t="s">
        <v>40</v>
      </c>
      <c r="C172" s="71"/>
      <c r="D172" s="71"/>
      <c r="E172" s="71"/>
      <c r="F172" s="139"/>
      <c r="G172" s="17"/>
      <c r="H172" s="71"/>
      <c r="I172" s="71"/>
      <c r="J172" s="71"/>
      <c r="K172" s="72"/>
      <c r="L172" s="47">
        <f>SUM(L159:L171)</f>
        <v>9</v>
      </c>
      <c r="M172" s="47">
        <f>SUM(M159:M171)</f>
        <v>1</v>
      </c>
      <c r="N172" s="47">
        <f>SUM(N159:N171)</f>
        <v>1</v>
      </c>
      <c r="P172" s="1">
        <v>460</v>
      </c>
    </row>
    <row r="173" spans="1:14" ht="15.75" customHeight="1">
      <c r="A173" s="6"/>
      <c r="B173" s="161" t="s">
        <v>315</v>
      </c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3"/>
    </row>
    <row r="174" spans="1:14" ht="15.75" customHeight="1">
      <c r="A174" s="6"/>
      <c r="B174" s="14" t="s">
        <v>144</v>
      </c>
      <c r="C174" s="15" t="s">
        <v>11</v>
      </c>
      <c r="D174" s="15">
        <v>0</v>
      </c>
      <c r="E174" s="15">
        <v>0</v>
      </c>
      <c r="F174" s="15">
        <v>0</v>
      </c>
      <c r="G174" s="16">
        <v>0</v>
      </c>
      <c r="H174" s="15">
        <v>0</v>
      </c>
      <c r="I174" s="15">
        <v>0</v>
      </c>
      <c r="J174" s="15">
        <v>0</v>
      </c>
      <c r="K174" s="15"/>
      <c r="L174" s="47"/>
      <c r="M174" s="47"/>
      <c r="N174" s="47"/>
    </row>
    <row r="175" spans="1:14" ht="46.5" customHeight="1">
      <c r="A175" s="6"/>
      <c r="B175" s="14" t="s">
        <v>145</v>
      </c>
      <c r="C175" s="15" t="s">
        <v>143</v>
      </c>
      <c r="D175" s="15">
        <v>318.13</v>
      </c>
      <c r="E175" s="15">
        <v>0</v>
      </c>
      <c r="F175" s="15">
        <v>0</v>
      </c>
      <c r="G175" s="129">
        <v>21</v>
      </c>
      <c r="H175" s="15">
        <v>0</v>
      </c>
      <c r="I175" s="15">
        <v>0</v>
      </c>
      <c r="J175" s="127">
        <f>G175/D175</f>
        <v>0.06601075032219533</v>
      </c>
      <c r="K175" s="15"/>
      <c r="L175" s="133">
        <v>0</v>
      </c>
      <c r="M175" s="133">
        <v>0</v>
      </c>
      <c r="N175" s="133">
        <v>0</v>
      </c>
    </row>
    <row r="176" spans="1:16" ht="15.75" customHeight="1">
      <c r="A176" s="6"/>
      <c r="B176" s="70" t="s">
        <v>40</v>
      </c>
      <c r="C176" s="71"/>
      <c r="D176" s="71"/>
      <c r="E176" s="71"/>
      <c r="F176" s="71"/>
      <c r="G176" s="118"/>
      <c r="H176" s="71"/>
      <c r="I176" s="71"/>
      <c r="J176" s="71"/>
      <c r="K176" s="71"/>
      <c r="L176" s="119"/>
      <c r="M176" s="119"/>
      <c r="N176" s="120"/>
      <c r="P176" s="1">
        <v>21</v>
      </c>
    </row>
    <row r="177" spans="1:14" ht="15" customHeight="1">
      <c r="A177" s="6"/>
      <c r="B177" s="161" t="s">
        <v>316</v>
      </c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3"/>
    </row>
    <row r="178" spans="1:14" ht="15.75" customHeight="1">
      <c r="A178" s="6"/>
      <c r="B178" s="14" t="s">
        <v>149</v>
      </c>
      <c r="C178" s="15" t="s">
        <v>11</v>
      </c>
      <c r="D178" s="64">
        <v>236.4</v>
      </c>
      <c r="E178" s="16">
        <v>0</v>
      </c>
      <c r="F178" s="43">
        <v>0</v>
      </c>
      <c r="G178" s="129">
        <v>170</v>
      </c>
      <c r="H178" s="16">
        <v>0</v>
      </c>
      <c r="I178" s="16">
        <v>0</v>
      </c>
      <c r="J178" s="123">
        <f>G178/D178</f>
        <v>0.7191201353637902</v>
      </c>
      <c r="K178" s="16">
        <v>5</v>
      </c>
      <c r="L178" s="46">
        <v>8</v>
      </c>
      <c r="M178" s="16">
        <v>6</v>
      </c>
      <c r="N178" s="16">
        <v>2</v>
      </c>
    </row>
    <row r="179" spans="1:14" ht="39.75" customHeight="1">
      <c r="A179" s="6"/>
      <c r="B179" s="14" t="s">
        <v>150</v>
      </c>
      <c r="C179" s="15" t="s">
        <v>269</v>
      </c>
      <c r="D179" s="64">
        <v>185</v>
      </c>
      <c r="E179" s="16">
        <v>0</v>
      </c>
      <c r="F179" s="43">
        <v>0</v>
      </c>
      <c r="G179" s="129">
        <v>0</v>
      </c>
      <c r="H179" s="16">
        <v>0</v>
      </c>
      <c r="I179" s="16">
        <v>0</v>
      </c>
      <c r="J179" s="123">
        <f>G179/D179</f>
        <v>0</v>
      </c>
      <c r="K179" s="16">
        <v>0</v>
      </c>
      <c r="L179" s="142">
        <v>0</v>
      </c>
      <c r="M179" s="142">
        <v>0</v>
      </c>
      <c r="N179" s="142">
        <v>0</v>
      </c>
    </row>
    <row r="180" spans="1:14" ht="39" customHeight="1">
      <c r="A180" s="6"/>
      <c r="B180" s="14" t="s">
        <v>238</v>
      </c>
      <c r="C180" s="15" t="s">
        <v>270</v>
      </c>
      <c r="D180" s="64">
        <v>122</v>
      </c>
      <c r="E180" s="16">
        <v>0</v>
      </c>
      <c r="F180" s="43">
        <v>5</v>
      </c>
      <c r="G180" s="129">
        <v>0</v>
      </c>
      <c r="H180" s="16">
        <v>0</v>
      </c>
      <c r="I180" s="16">
        <v>0.04</v>
      </c>
      <c r="J180" s="123">
        <f>G180/D180</f>
        <v>0</v>
      </c>
      <c r="K180" s="16">
        <v>5</v>
      </c>
      <c r="L180" s="142">
        <v>0</v>
      </c>
      <c r="M180" s="142">
        <v>0</v>
      </c>
      <c r="N180" s="142">
        <v>0</v>
      </c>
    </row>
    <row r="181" spans="1:14" ht="15.75" customHeight="1">
      <c r="A181" s="6"/>
      <c r="B181" s="14" t="s">
        <v>317</v>
      </c>
      <c r="C181" s="15" t="s">
        <v>271</v>
      </c>
      <c r="D181" s="64">
        <v>8.4</v>
      </c>
      <c r="E181" s="16">
        <v>0</v>
      </c>
      <c r="F181" s="43">
        <v>0</v>
      </c>
      <c r="G181" s="129">
        <v>0</v>
      </c>
      <c r="H181" s="16">
        <v>0</v>
      </c>
      <c r="I181" s="16">
        <v>0</v>
      </c>
      <c r="J181" s="123">
        <f>G181/D181</f>
        <v>0</v>
      </c>
      <c r="K181" s="16">
        <v>0</v>
      </c>
      <c r="L181" s="143">
        <v>0</v>
      </c>
      <c r="M181" s="143">
        <v>0</v>
      </c>
      <c r="N181" s="143">
        <v>0</v>
      </c>
    </row>
    <row r="182" spans="1:14" ht="15.75">
      <c r="A182" s="6"/>
      <c r="B182" s="14" t="s">
        <v>318</v>
      </c>
      <c r="C182" s="15" t="s">
        <v>272</v>
      </c>
      <c r="D182" s="16">
        <v>4.3</v>
      </c>
      <c r="E182" s="16">
        <v>0</v>
      </c>
      <c r="F182" s="43">
        <v>0</v>
      </c>
      <c r="G182" s="129"/>
      <c r="H182" s="16">
        <v>0</v>
      </c>
      <c r="I182" s="16">
        <v>0</v>
      </c>
      <c r="J182" s="123">
        <f>G182/D182</f>
        <v>0</v>
      </c>
      <c r="K182" s="16">
        <v>0</v>
      </c>
      <c r="L182" s="143">
        <v>0</v>
      </c>
      <c r="M182" s="143">
        <v>0</v>
      </c>
      <c r="N182" s="143">
        <v>0</v>
      </c>
    </row>
    <row r="183" spans="1:16" ht="15.75" customHeight="1">
      <c r="A183" s="6"/>
      <c r="B183" s="70" t="s">
        <v>40</v>
      </c>
      <c r="C183" s="71"/>
      <c r="D183" s="71"/>
      <c r="E183" s="71"/>
      <c r="F183" s="71"/>
      <c r="G183" s="17"/>
      <c r="H183" s="71"/>
      <c r="I183" s="71"/>
      <c r="J183" s="71"/>
      <c r="K183" s="72"/>
      <c r="L183" s="47">
        <f>SUM(L178:L182)</f>
        <v>8</v>
      </c>
      <c r="M183" s="47">
        <f>SUM(M178:M182)</f>
        <v>6</v>
      </c>
      <c r="N183" s="47">
        <f>SUM(N178:N182)</f>
        <v>2</v>
      </c>
      <c r="P183" s="1">
        <v>170</v>
      </c>
    </row>
    <row r="184" spans="1:14" ht="18.75" customHeight="1">
      <c r="A184" s="6"/>
      <c r="B184" s="161" t="s">
        <v>263</v>
      </c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3"/>
    </row>
    <row r="185" spans="1:14" ht="18" customHeight="1">
      <c r="A185" s="6"/>
      <c r="B185" s="194" t="s">
        <v>144</v>
      </c>
      <c r="C185" s="189" t="s">
        <v>11</v>
      </c>
      <c r="D185" s="190">
        <v>398.2</v>
      </c>
      <c r="E185" s="176">
        <v>0</v>
      </c>
      <c r="F185" s="164">
        <v>0</v>
      </c>
      <c r="G185" s="193">
        <v>0</v>
      </c>
      <c r="H185" s="176">
        <v>0</v>
      </c>
      <c r="I185" s="164">
        <v>0</v>
      </c>
      <c r="J185" s="164">
        <v>0</v>
      </c>
      <c r="K185" s="164">
        <v>0</v>
      </c>
      <c r="L185" s="193">
        <v>0</v>
      </c>
      <c r="M185" s="164">
        <v>0</v>
      </c>
      <c r="N185" s="164">
        <v>0</v>
      </c>
    </row>
    <row r="186" spans="1:14" ht="3" customHeight="1">
      <c r="A186" s="6"/>
      <c r="B186" s="194"/>
      <c r="C186" s="189"/>
      <c r="D186" s="190"/>
      <c r="E186" s="178"/>
      <c r="F186" s="164"/>
      <c r="G186" s="193"/>
      <c r="H186" s="178"/>
      <c r="I186" s="164"/>
      <c r="J186" s="164"/>
      <c r="K186" s="164"/>
      <c r="L186" s="193"/>
      <c r="M186" s="164"/>
      <c r="N186" s="164"/>
    </row>
    <row r="187" spans="1:14" ht="31.5">
      <c r="A187" s="6"/>
      <c r="B187" s="14" t="s">
        <v>145</v>
      </c>
      <c r="C187" s="15" t="s">
        <v>147</v>
      </c>
      <c r="D187" s="64">
        <v>13.5</v>
      </c>
      <c r="E187" s="16">
        <v>0</v>
      </c>
      <c r="F187" s="16">
        <v>0</v>
      </c>
      <c r="G187" s="80">
        <v>0</v>
      </c>
      <c r="H187" s="20">
        <v>0</v>
      </c>
      <c r="I187" s="16">
        <v>0</v>
      </c>
      <c r="J187" s="16">
        <v>0</v>
      </c>
      <c r="K187" s="16">
        <v>0</v>
      </c>
      <c r="L187" s="99">
        <v>0</v>
      </c>
      <c r="M187" s="99">
        <v>0</v>
      </c>
      <c r="N187" s="99">
        <v>0</v>
      </c>
    </row>
    <row r="188" spans="1:14" ht="15.75">
      <c r="A188" s="6"/>
      <c r="B188" s="14" t="s">
        <v>146</v>
      </c>
      <c r="C188" s="15" t="s">
        <v>39</v>
      </c>
      <c r="D188" s="64">
        <v>5.5</v>
      </c>
      <c r="E188" s="16">
        <v>0</v>
      </c>
      <c r="F188" s="16">
        <v>0</v>
      </c>
      <c r="G188" s="80">
        <v>0</v>
      </c>
      <c r="H188" s="16">
        <v>0</v>
      </c>
      <c r="I188" s="16">
        <v>0</v>
      </c>
      <c r="J188" s="16">
        <v>0</v>
      </c>
      <c r="K188" s="16">
        <v>0</v>
      </c>
      <c r="L188" s="99">
        <v>0</v>
      </c>
      <c r="M188" s="99">
        <v>0</v>
      </c>
      <c r="N188" s="99">
        <v>0</v>
      </c>
    </row>
    <row r="189" spans="1:14" ht="18.75" customHeight="1">
      <c r="A189" s="6"/>
      <c r="B189" s="70" t="s">
        <v>40</v>
      </c>
      <c r="C189" s="71"/>
      <c r="D189" s="71"/>
      <c r="E189" s="71"/>
      <c r="F189" s="71"/>
      <c r="G189" s="17">
        <f>SUM(G185:G188)</f>
        <v>0</v>
      </c>
      <c r="H189" s="71"/>
      <c r="I189" s="71"/>
      <c r="J189" s="71"/>
      <c r="K189" s="72"/>
      <c r="L189" s="47">
        <f>SUM(L185:L188)</f>
        <v>0</v>
      </c>
      <c r="M189" s="47">
        <f>SUM(M185:M188)</f>
        <v>0</v>
      </c>
      <c r="N189" s="47">
        <f>SUM(N185:N188)</f>
        <v>0</v>
      </c>
    </row>
    <row r="190" spans="1:15" ht="19.5" customHeight="1">
      <c r="A190" s="6"/>
      <c r="B190" s="161" t="s">
        <v>264</v>
      </c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3"/>
      <c r="O190" s="3"/>
    </row>
    <row r="191" spans="1:14" ht="15.75">
      <c r="A191" s="6"/>
      <c r="B191" s="14" t="s">
        <v>149</v>
      </c>
      <c r="C191" s="10" t="s">
        <v>4</v>
      </c>
      <c r="D191" s="64">
        <v>246.2</v>
      </c>
      <c r="E191" s="43">
        <v>129</v>
      </c>
      <c r="F191" s="97">
        <v>98</v>
      </c>
      <c r="G191" s="129">
        <v>57</v>
      </c>
      <c r="H191" s="16">
        <v>0.52</v>
      </c>
      <c r="I191" s="59">
        <v>0.39</v>
      </c>
      <c r="J191" s="123">
        <f>G191/D191</f>
        <v>0.23151909017059302</v>
      </c>
      <c r="K191" s="16">
        <v>5</v>
      </c>
      <c r="L191" s="46">
        <v>2</v>
      </c>
      <c r="M191" s="16">
        <v>1</v>
      </c>
      <c r="N191" s="16">
        <v>1</v>
      </c>
    </row>
    <row r="192" spans="1:14" ht="47.25">
      <c r="A192" s="6"/>
      <c r="B192" s="14" t="s">
        <v>150</v>
      </c>
      <c r="C192" s="10" t="s">
        <v>148</v>
      </c>
      <c r="D192" s="64">
        <v>81.7</v>
      </c>
      <c r="E192" s="43">
        <v>43</v>
      </c>
      <c r="F192" s="97">
        <v>35</v>
      </c>
      <c r="G192" s="52">
        <v>75</v>
      </c>
      <c r="H192" s="18">
        <v>0</v>
      </c>
      <c r="I192" s="59">
        <v>0.22</v>
      </c>
      <c r="J192" s="123">
        <f>G192/D192</f>
        <v>0.9179926560587515</v>
      </c>
      <c r="K192" s="16">
        <v>5</v>
      </c>
      <c r="L192" s="99">
        <v>3</v>
      </c>
      <c r="M192" s="99">
        <v>2</v>
      </c>
      <c r="N192" s="99">
        <v>1</v>
      </c>
    </row>
    <row r="193" spans="2:16" ht="15.75" customHeight="1">
      <c r="B193" s="70" t="s">
        <v>40</v>
      </c>
      <c r="C193" s="71"/>
      <c r="D193" s="71"/>
      <c r="E193" s="71"/>
      <c r="F193" s="71"/>
      <c r="G193" s="102"/>
      <c r="H193" s="71"/>
      <c r="I193" s="71"/>
      <c r="J193" s="71"/>
      <c r="K193" s="72"/>
      <c r="L193" s="47">
        <f>SUM(L191:L192)</f>
        <v>5</v>
      </c>
      <c r="M193" s="47">
        <f>SUM(M191:M192)</f>
        <v>3</v>
      </c>
      <c r="N193" s="47">
        <f>SUM(N191:N192)</f>
        <v>2</v>
      </c>
      <c r="P193" s="3">
        <v>132</v>
      </c>
    </row>
    <row r="194" spans="2:14" ht="15.75" customHeight="1">
      <c r="B194" s="161" t="s">
        <v>41</v>
      </c>
      <c r="C194" s="162"/>
      <c r="D194" s="163"/>
      <c r="E194" s="17"/>
      <c r="F194" s="17"/>
      <c r="G194" s="103">
        <v>75640</v>
      </c>
      <c r="H194" s="47">
        <f>H193+H189+H183+H172+H157+H151+H137+H128+H125+H111+H120+H98+H89+H82+H76+H67+H59+H48+H44+H39+H33+H28+H23</f>
        <v>0</v>
      </c>
      <c r="I194" s="47">
        <f>I193+I189+I183+I172+I157+I151+I137+I128+I125+I111+I120+I98+I89+I82+I76+I67+I59+I48+I44+I39+I33+I28+I23</f>
        <v>0</v>
      </c>
      <c r="J194" s="47">
        <f>J193+J189+J183+J172+J157+J151+J137+J128+J125+J111+J120+J98+J89+J82+J76+J67+J59+J48+J44+J39+J33+J28+J23</f>
        <v>0</v>
      </c>
      <c r="K194" s="47">
        <f>K193+K189+K183+K172+K157+K151+K137+K128+K125+K111+K120+K98+K89+K82+K76+K67+K59+K48+K44+K39+K33+K28+K23</f>
        <v>0</v>
      </c>
      <c r="L194" s="83">
        <f>L193+L189+L183+L172+L157+L151+L137+L128+L120+L111+L98+L89+L82+L76+L67+L59+L48+L44+L33+L28+L23</f>
        <v>3162.95</v>
      </c>
      <c r="M194" s="47">
        <f>M193+M189+M183+M172+M157+M151+M137+M128+M125+M111+M120+M98+M89+M82+M76+M67+M59+M48+M44+M39+M33+M28+M23</f>
        <v>2725</v>
      </c>
      <c r="N194" s="83"/>
    </row>
    <row r="195" spans="2:14" ht="12.75" customHeight="1">
      <c r="B195" s="155" t="s">
        <v>240</v>
      </c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7"/>
    </row>
    <row r="196" spans="2:14" ht="31.5" customHeight="1">
      <c r="B196" s="158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60"/>
    </row>
    <row r="197" spans="2:14" ht="12.75">
      <c r="B197" s="4"/>
      <c r="C197" s="4"/>
      <c r="D197" s="31"/>
      <c r="E197" s="4"/>
      <c r="F197" s="4"/>
      <c r="H197" s="4"/>
      <c r="I197" s="4"/>
      <c r="J197" s="4"/>
      <c r="K197" s="4"/>
      <c r="M197" s="4"/>
      <c r="N197" s="4"/>
    </row>
    <row r="198" spans="2:14" ht="12.75">
      <c r="B198" s="4"/>
      <c r="C198" s="4"/>
      <c r="D198" s="31"/>
      <c r="E198" s="4"/>
      <c r="F198" s="4"/>
      <c r="H198" s="4"/>
      <c r="I198" s="4"/>
      <c r="J198" s="4"/>
      <c r="K198" s="4"/>
      <c r="M198" s="4"/>
      <c r="N198" s="4"/>
    </row>
    <row r="199" spans="2:14" ht="12.75">
      <c r="B199" s="4"/>
      <c r="C199" s="4"/>
      <c r="D199" s="31"/>
      <c r="E199" s="4"/>
      <c r="F199" s="4"/>
      <c r="H199" s="4"/>
      <c r="I199" s="4"/>
      <c r="J199" s="4"/>
      <c r="K199" s="4"/>
      <c r="M199" s="4"/>
      <c r="N199" s="4"/>
    </row>
    <row r="200" spans="2:14" ht="12.75">
      <c r="B200" s="4"/>
      <c r="C200" s="4"/>
      <c r="D200" s="31"/>
      <c r="E200" s="4"/>
      <c r="F200" s="4"/>
      <c r="H200" s="4"/>
      <c r="I200" s="4"/>
      <c r="J200" s="4"/>
      <c r="K200" s="4"/>
      <c r="M200" s="4"/>
      <c r="N200" s="4"/>
    </row>
    <row r="201" spans="2:14" ht="12.75">
      <c r="B201" s="4"/>
      <c r="C201" s="4"/>
      <c r="D201" s="31"/>
      <c r="E201" s="4"/>
      <c r="F201" s="4"/>
      <c r="H201" s="4"/>
      <c r="I201" s="4"/>
      <c r="J201" s="4"/>
      <c r="K201" s="4"/>
      <c r="M201" s="4"/>
      <c r="N201" s="4"/>
    </row>
    <row r="202" spans="2:14" ht="12.75">
      <c r="B202" s="4"/>
      <c r="C202" s="4"/>
      <c r="D202" s="31"/>
      <c r="E202" s="4"/>
      <c r="F202" s="4"/>
      <c r="H202" s="4"/>
      <c r="I202" s="4"/>
      <c r="J202" s="4"/>
      <c r="K202" s="4"/>
      <c r="M202" s="4"/>
      <c r="N202" s="4"/>
    </row>
    <row r="203" spans="2:14" ht="12.75">
      <c r="B203" s="4"/>
      <c r="C203" s="4"/>
      <c r="D203" s="31"/>
      <c r="E203" s="4"/>
      <c r="F203" s="4"/>
      <c r="H203" s="4"/>
      <c r="I203" s="4"/>
      <c r="J203" s="4"/>
      <c r="K203" s="4"/>
      <c r="M203" s="4"/>
      <c r="N203" s="4"/>
    </row>
    <row r="204" spans="2:14" ht="12.75">
      <c r="B204" s="4"/>
      <c r="C204" s="4"/>
      <c r="D204" s="31"/>
      <c r="E204" s="4"/>
      <c r="F204" s="4"/>
      <c r="H204" s="4"/>
      <c r="I204" s="4"/>
      <c r="J204" s="4"/>
      <c r="K204" s="4"/>
      <c r="M204" s="4"/>
      <c r="N204" s="4"/>
    </row>
    <row r="205" spans="2:14" ht="12.75">
      <c r="B205" s="4"/>
      <c r="C205" s="4"/>
      <c r="D205" s="31"/>
      <c r="E205" s="4"/>
      <c r="F205" s="4"/>
      <c r="H205" s="4"/>
      <c r="I205" s="4"/>
      <c r="J205" s="4"/>
      <c r="K205" s="4"/>
      <c r="M205" s="4"/>
      <c r="N205" s="4"/>
    </row>
    <row r="206" spans="2:14" ht="12.75">
      <c r="B206" s="4"/>
      <c r="C206" s="4"/>
      <c r="D206" s="31"/>
      <c r="E206" s="4"/>
      <c r="F206" s="4"/>
      <c r="H206" s="4"/>
      <c r="I206" s="4"/>
      <c r="J206" s="4"/>
      <c r="K206" s="4"/>
      <c r="M206" s="4"/>
      <c r="N206" s="4"/>
    </row>
    <row r="207" spans="2:14" ht="12.75">
      <c r="B207" s="4"/>
      <c r="C207" s="4"/>
      <c r="D207" s="31"/>
      <c r="E207" s="4"/>
      <c r="F207" s="4"/>
      <c r="H207" s="4"/>
      <c r="I207" s="4"/>
      <c r="J207" s="4"/>
      <c r="K207" s="4"/>
      <c r="M207" s="4"/>
      <c r="N207" s="4"/>
    </row>
    <row r="208" spans="2:14" ht="12.75">
      <c r="B208" s="4"/>
      <c r="C208" s="4"/>
      <c r="D208" s="31"/>
      <c r="E208" s="4"/>
      <c r="F208" s="4"/>
      <c r="H208" s="4"/>
      <c r="I208" s="4"/>
      <c r="J208" s="4"/>
      <c r="K208" s="4"/>
      <c r="M208" s="4"/>
      <c r="N208" s="4"/>
    </row>
    <row r="209" spans="2:14" ht="12.75">
      <c r="B209" s="4"/>
      <c r="C209" s="4"/>
      <c r="D209" s="31"/>
      <c r="E209" s="4"/>
      <c r="F209" s="4"/>
      <c r="H209" s="4"/>
      <c r="I209" s="4"/>
      <c r="J209" s="4"/>
      <c r="K209" s="4"/>
      <c r="M209" s="4"/>
      <c r="N209" s="4"/>
    </row>
    <row r="210" spans="2:14" ht="12.75">
      <c r="B210" s="4"/>
      <c r="C210" s="4"/>
      <c r="D210" s="31"/>
      <c r="E210" s="4"/>
      <c r="F210" s="4"/>
      <c r="H210" s="4"/>
      <c r="I210" s="4"/>
      <c r="J210" s="4"/>
      <c r="K210" s="4"/>
      <c r="M210" s="4"/>
      <c r="N210" s="4"/>
    </row>
    <row r="211" spans="2:14" ht="12.75">
      <c r="B211" s="4"/>
      <c r="C211" s="4"/>
      <c r="D211" s="31"/>
      <c r="E211" s="4"/>
      <c r="F211" s="4"/>
      <c r="H211" s="4"/>
      <c r="I211" s="4"/>
      <c r="J211" s="4"/>
      <c r="K211" s="4"/>
      <c r="M211" s="4"/>
      <c r="N211" s="4"/>
    </row>
    <row r="212" spans="2:14" ht="12.75">
      <c r="B212" s="4"/>
      <c r="C212" s="4"/>
      <c r="D212" s="31"/>
      <c r="E212" s="4"/>
      <c r="F212" s="4"/>
      <c r="H212" s="4"/>
      <c r="I212" s="4"/>
      <c r="J212" s="4"/>
      <c r="K212" s="4"/>
      <c r="M212" s="4"/>
      <c r="N212" s="4"/>
    </row>
    <row r="213" spans="2:14" ht="12.75">
      <c r="B213" s="4"/>
      <c r="C213" s="4"/>
      <c r="D213" s="31"/>
      <c r="E213" s="4"/>
      <c r="F213" s="4"/>
      <c r="H213" s="4"/>
      <c r="I213" s="4"/>
      <c r="J213" s="4"/>
      <c r="K213" s="4"/>
      <c r="M213" s="4"/>
      <c r="N213" s="4"/>
    </row>
    <row r="214" spans="2:14" ht="12.75">
      <c r="B214" s="4"/>
      <c r="C214" s="4"/>
      <c r="D214" s="31"/>
      <c r="E214" s="4"/>
      <c r="F214" s="4"/>
      <c r="H214" s="4"/>
      <c r="I214" s="4"/>
      <c r="J214" s="4"/>
      <c r="K214" s="4"/>
      <c r="M214" s="4"/>
      <c r="N214" s="4"/>
    </row>
    <row r="215" spans="2:14" ht="12.75">
      <c r="B215" s="4"/>
      <c r="C215" s="4"/>
      <c r="D215" s="31"/>
      <c r="E215" s="4"/>
      <c r="F215" s="4"/>
      <c r="H215" s="4"/>
      <c r="I215" s="4"/>
      <c r="J215" s="4"/>
      <c r="K215" s="4"/>
      <c r="M215" s="4"/>
      <c r="N215" s="4"/>
    </row>
    <row r="216" spans="2:14" ht="12.75">
      <c r="B216" s="4"/>
      <c r="C216" s="4"/>
      <c r="D216" s="31"/>
      <c r="E216" s="4"/>
      <c r="F216" s="4"/>
      <c r="H216" s="4"/>
      <c r="I216" s="4"/>
      <c r="J216" s="4"/>
      <c r="K216" s="4"/>
      <c r="M216" s="4"/>
      <c r="N216" s="4"/>
    </row>
    <row r="217" spans="2:14" ht="12.75">
      <c r="B217" s="4"/>
      <c r="C217" s="4"/>
      <c r="D217" s="31"/>
      <c r="E217" s="4"/>
      <c r="F217" s="4"/>
      <c r="H217" s="4"/>
      <c r="I217" s="4"/>
      <c r="J217" s="4"/>
      <c r="K217" s="4"/>
      <c r="M217" s="4"/>
      <c r="N217" s="4"/>
    </row>
    <row r="218" spans="2:14" ht="12.75">
      <c r="B218" s="4"/>
      <c r="C218" s="4"/>
      <c r="D218" s="31"/>
      <c r="E218" s="4"/>
      <c r="F218" s="4"/>
      <c r="H218" s="4"/>
      <c r="I218" s="4"/>
      <c r="J218" s="4"/>
      <c r="K218" s="4"/>
      <c r="M218" s="4"/>
      <c r="N218" s="4"/>
    </row>
    <row r="219" spans="2:14" ht="12.75">
      <c r="B219" s="4"/>
      <c r="C219" s="4"/>
      <c r="D219" s="31"/>
      <c r="E219" s="4"/>
      <c r="F219" s="4"/>
      <c r="H219" s="4"/>
      <c r="I219" s="4"/>
      <c r="J219" s="4"/>
      <c r="K219" s="4"/>
      <c r="M219" s="4"/>
      <c r="N219" s="4"/>
    </row>
    <row r="220" spans="2:14" ht="12.75">
      <c r="B220" s="4"/>
      <c r="C220" s="4"/>
      <c r="D220" s="31"/>
      <c r="E220" s="4"/>
      <c r="F220" s="4"/>
      <c r="H220" s="4"/>
      <c r="I220" s="4"/>
      <c r="J220" s="4"/>
      <c r="K220" s="4"/>
      <c r="M220" s="4"/>
      <c r="N220" s="4"/>
    </row>
    <row r="221" spans="2:14" ht="12.75">
      <c r="B221" s="4"/>
      <c r="C221" s="4"/>
      <c r="D221" s="31"/>
      <c r="E221" s="4"/>
      <c r="F221" s="4"/>
      <c r="H221" s="4"/>
      <c r="I221" s="4"/>
      <c r="J221" s="4"/>
      <c r="K221" s="4"/>
      <c r="M221" s="4"/>
      <c r="N221" s="4"/>
    </row>
    <row r="222" spans="2:14" ht="12.75">
      <c r="B222" s="4"/>
      <c r="C222" s="4"/>
      <c r="D222" s="31"/>
      <c r="E222" s="4"/>
      <c r="F222" s="4"/>
      <c r="H222" s="4"/>
      <c r="I222" s="4"/>
      <c r="J222" s="4"/>
      <c r="K222" s="4"/>
      <c r="M222" s="4"/>
      <c r="N222" s="4"/>
    </row>
    <row r="223" spans="2:14" ht="12.75">
      <c r="B223" s="4"/>
      <c r="C223" s="4"/>
      <c r="D223" s="31"/>
      <c r="E223" s="4"/>
      <c r="F223" s="4"/>
      <c r="H223" s="4"/>
      <c r="I223" s="4"/>
      <c r="J223" s="4"/>
      <c r="K223" s="4"/>
      <c r="M223" s="4"/>
      <c r="N223" s="4"/>
    </row>
    <row r="224" spans="2:14" ht="12.75">
      <c r="B224" s="4"/>
      <c r="C224" s="4"/>
      <c r="D224" s="31"/>
      <c r="E224" s="4"/>
      <c r="F224" s="4"/>
      <c r="H224" s="4"/>
      <c r="I224" s="4"/>
      <c r="J224" s="4"/>
      <c r="K224" s="4"/>
      <c r="M224" s="4"/>
      <c r="N224" s="4"/>
    </row>
    <row r="225" spans="2:14" ht="12.75">
      <c r="B225" s="4"/>
      <c r="C225" s="4"/>
      <c r="D225" s="31"/>
      <c r="E225" s="4"/>
      <c r="F225" s="4"/>
      <c r="H225" s="4"/>
      <c r="I225" s="4"/>
      <c r="J225" s="4"/>
      <c r="K225" s="4"/>
      <c r="M225" s="4"/>
      <c r="N225" s="4"/>
    </row>
    <row r="226" spans="2:14" ht="12.75">
      <c r="B226" s="4"/>
      <c r="C226" s="4"/>
      <c r="D226" s="31"/>
      <c r="E226" s="4"/>
      <c r="F226" s="4"/>
      <c r="H226" s="4"/>
      <c r="I226" s="4"/>
      <c r="J226" s="4"/>
      <c r="K226" s="4"/>
      <c r="M226" s="4"/>
      <c r="N226" s="4"/>
    </row>
    <row r="227" spans="2:14" ht="12.75">
      <c r="B227" s="4"/>
      <c r="C227" s="4"/>
      <c r="D227" s="31"/>
      <c r="E227" s="4"/>
      <c r="F227" s="4"/>
      <c r="H227" s="4"/>
      <c r="I227" s="4"/>
      <c r="J227" s="4"/>
      <c r="K227" s="4"/>
      <c r="M227" s="4"/>
      <c r="N227" s="4"/>
    </row>
    <row r="228" spans="2:14" ht="12.75">
      <c r="B228" s="4"/>
      <c r="C228" s="4"/>
      <c r="D228" s="31"/>
      <c r="E228" s="4"/>
      <c r="F228" s="4"/>
      <c r="H228" s="4"/>
      <c r="I228" s="4"/>
      <c r="J228" s="4"/>
      <c r="K228" s="4"/>
      <c r="M228" s="4"/>
      <c r="N228" s="4"/>
    </row>
    <row r="229" spans="2:14" ht="12.75">
      <c r="B229" s="4"/>
      <c r="C229" s="4"/>
      <c r="D229" s="31"/>
      <c r="E229" s="4"/>
      <c r="F229" s="4"/>
      <c r="H229" s="4"/>
      <c r="I229" s="4"/>
      <c r="J229" s="4"/>
      <c r="K229" s="4"/>
      <c r="M229" s="4"/>
      <c r="N229" s="4"/>
    </row>
    <row r="230" spans="2:14" ht="12.75">
      <c r="B230" s="4"/>
      <c r="C230" s="4"/>
      <c r="D230" s="31"/>
      <c r="E230" s="4"/>
      <c r="F230" s="4"/>
      <c r="H230" s="4"/>
      <c r="I230" s="4"/>
      <c r="J230" s="4"/>
      <c r="K230" s="4"/>
      <c r="M230" s="4"/>
      <c r="N230" s="4"/>
    </row>
    <row r="231" spans="2:14" ht="12.75">
      <c r="B231" s="4"/>
      <c r="C231" s="4"/>
      <c r="D231" s="31"/>
      <c r="E231" s="4"/>
      <c r="F231" s="4"/>
      <c r="H231" s="4"/>
      <c r="I231" s="4"/>
      <c r="J231" s="4"/>
      <c r="K231" s="4"/>
      <c r="M231" s="4"/>
      <c r="N231" s="4"/>
    </row>
    <row r="232" spans="2:14" ht="12.75">
      <c r="B232" s="4"/>
      <c r="C232" s="4"/>
      <c r="D232" s="31"/>
      <c r="E232" s="4"/>
      <c r="F232" s="4"/>
      <c r="H232" s="4"/>
      <c r="I232" s="4"/>
      <c r="J232" s="4"/>
      <c r="K232" s="4"/>
      <c r="M232" s="4"/>
      <c r="N232" s="4"/>
    </row>
    <row r="233" spans="2:14" ht="12.75">
      <c r="B233" s="4"/>
      <c r="C233" s="4"/>
      <c r="D233" s="31"/>
      <c r="E233" s="4"/>
      <c r="F233" s="4"/>
      <c r="H233" s="4"/>
      <c r="I233" s="4"/>
      <c r="J233" s="4"/>
      <c r="K233" s="4"/>
      <c r="M233" s="4"/>
      <c r="N233" s="4"/>
    </row>
    <row r="234" spans="2:14" ht="12.75">
      <c r="B234" s="4"/>
      <c r="C234" s="4"/>
      <c r="D234" s="31"/>
      <c r="E234" s="4"/>
      <c r="F234" s="4"/>
      <c r="H234" s="4"/>
      <c r="I234" s="4"/>
      <c r="J234" s="4"/>
      <c r="K234" s="4"/>
      <c r="M234" s="4"/>
      <c r="N234" s="4"/>
    </row>
    <row r="235" spans="2:14" ht="12.75">
      <c r="B235" s="4"/>
      <c r="C235" s="4"/>
      <c r="D235" s="31"/>
      <c r="E235" s="4"/>
      <c r="F235" s="4"/>
      <c r="H235" s="4"/>
      <c r="I235" s="4"/>
      <c r="J235" s="4"/>
      <c r="K235" s="4"/>
      <c r="M235" s="4"/>
      <c r="N235" s="4"/>
    </row>
    <row r="236" spans="2:14" ht="12.75">
      <c r="B236" s="4"/>
      <c r="C236" s="4"/>
      <c r="D236" s="31"/>
      <c r="E236" s="4"/>
      <c r="F236" s="4"/>
      <c r="H236" s="4"/>
      <c r="I236" s="4"/>
      <c r="J236" s="4"/>
      <c r="K236" s="4"/>
      <c r="M236" s="4"/>
      <c r="N236" s="4"/>
    </row>
    <row r="237" spans="2:14" ht="12.75">
      <c r="B237" s="4"/>
      <c r="C237" s="4"/>
      <c r="D237" s="31"/>
      <c r="E237" s="4"/>
      <c r="F237" s="4"/>
      <c r="H237" s="4"/>
      <c r="I237" s="4"/>
      <c r="J237" s="4"/>
      <c r="K237" s="4"/>
      <c r="M237" s="4"/>
      <c r="N237" s="4"/>
    </row>
    <row r="238" spans="2:14" ht="12.75">
      <c r="B238" s="4"/>
      <c r="C238" s="4"/>
      <c r="D238" s="31"/>
      <c r="E238" s="4"/>
      <c r="F238" s="4"/>
      <c r="H238" s="4"/>
      <c r="I238" s="4"/>
      <c r="J238" s="4"/>
      <c r="K238" s="4"/>
      <c r="M238" s="4"/>
      <c r="N238" s="4"/>
    </row>
    <row r="239" spans="2:14" ht="12.75">
      <c r="B239" s="4"/>
      <c r="C239" s="4"/>
      <c r="D239" s="31"/>
      <c r="E239" s="4"/>
      <c r="F239" s="4"/>
      <c r="H239" s="4"/>
      <c r="I239" s="4"/>
      <c r="J239" s="4"/>
      <c r="K239" s="4"/>
      <c r="M239" s="4"/>
      <c r="N239" s="4"/>
    </row>
    <row r="240" spans="2:14" ht="12.75">
      <c r="B240" s="4"/>
      <c r="C240" s="4"/>
      <c r="D240" s="31"/>
      <c r="E240" s="4"/>
      <c r="F240" s="4"/>
      <c r="H240" s="4"/>
      <c r="I240" s="4"/>
      <c r="J240" s="4"/>
      <c r="K240" s="4"/>
      <c r="M240" s="4"/>
      <c r="N240" s="4"/>
    </row>
    <row r="241" spans="2:14" ht="12.75">
      <c r="B241" s="4"/>
      <c r="C241" s="4"/>
      <c r="D241" s="31"/>
      <c r="E241" s="4"/>
      <c r="F241" s="4"/>
      <c r="H241" s="4"/>
      <c r="I241" s="4"/>
      <c r="J241" s="4"/>
      <c r="K241" s="4"/>
      <c r="M241" s="4"/>
      <c r="N241" s="4"/>
    </row>
    <row r="242" spans="2:14" ht="12.75">
      <c r="B242" s="4"/>
      <c r="C242" s="4"/>
      <c r="D242" s="31"/>
      <c r="E242" s="4"/>
      <c r="F242" s="4"/>
      <c r="H242" s="4"/>
      <c r="I242" s="4"/>
      <c r="J242" s="4"/>
      <c r="K242" s="4"/>
      <c r="M242" s="4"/>
      <c r="N242" s="4"/>
    </row>
    <row r="243" spans="2:14" ht="12.75">
      <c r="B243" s="4"/>
      <c r="C243" s="4"/>
      <c r="D243" s="31"/>
      <c r="E243" s="4"/>
      <c r="F243" s="4"/>
      <c r="H243" s="4"/>
      <c r="I243" s="4"/>
      <c r="J243" s="4"/>
      <c r="K243" s="4"/>
      <c r="M243" s="4"/>
      <c r="N243" s="4"/>
    </row>
    <row r="244" spans="2:14" ht="12.75">
      <c r="B244" s="4"/>
      <c r="C244" s="4"/>
      <c r="D244" s="31"/>
      <c r="E244" s="4"/>
      <c r="F244" s="4"/>
      <c r="H244" s="4"/>
      <c r="I244" s="4"/>
      <c r="J244" s="4"/>
      <c r="K244" s="4"/>
      <c r="M244" s="4"/>
      <c r="N244" s="4"/>
    </row>
    <row r="245" spans="2:14" ht="12.75">
      <c r="B245" s="4"/>
      <c r="C245" s="4"/>
      <c r="D245" s="31"/>
      <c r="E245" s="4"/>
      <c r="F245" s="4"/>
      <c r="H245" s="4"/>
      <c r="I245" s="4"/>
      <c r="J245" s="4"/>
      <c r="K245" s="4"/>
      <c r="M245" s="4"/>
      <c r="N245" s="4"/>
    </row>
    <row r="246" spans="2:14" ht="12.75">
      <c r="B246" s="4"/>
      <c r="C246" s="4"/>
      <c r="D246" s="31"/>
      <c r="E246" s="4"/>
      <c r="F246" s="4"/>
      <c r="H246" s="4"/>
      <c r="I246" s="4"/>
      <c r="J246" s="4"/>
      <c r="K246" s="4"/>
      <c r="M246" s="4"/>
      <c r="N246" s="4"/>
    </row>
    <row r="247" spans="2:14" ht="12.75">
      <c r="B247" s="4"/>
      <c r="C247" s="4"/>
      <c r="D247" s="31"/>
      <c r="E247" s="4"/>
      <c r="F247" s="4"/>
      <c r="H247" s="4"/>
      <c r="I247" s="4"/>
      <c r="J247" s="4"/>
      <c r="K247" s="4"/>
      <c r="M247" s="4"/>
      <c r="N247" s="4"/>
    </row>
    <row r="248" spans="2:14" ht="12.75">
      <c r="B248" s="4"/>
      <c r="C248" s="4"/>
      <c r="D248" s="31"/>
      <c r="E248" s="4"/>
      <c r="F248" s="4"/>
      <c r="H248" s="4"/>
      <c r="I248" s="4"/>
      <c r="J248" s="4"/>
      <c r="K248" s="4"/>
      <c r="M248" s="4"/>
      <c r="N248" s="4"/>
    </row>
    <row r="249" spans="2:14" ht="12.75">
      <c r="B249" s="4"/>
      <c r="C249" s="4"/>
      <c r="D249" s="31"/>
      <c r="E249" s="4"/>
      <c r="F249" s="4"/>
      <c r="H249" s="4"/>
      <c r="I249" s="4"/>
      <c r="J249" s="4"/>
      <c r="K249" s="4"/>
      <c r="M249" s="4"/>
      <c r="N249" s="4"/>
    </row>
    <row r="250" spans="2:14" ht="12.75">
      <c r="B250" s="4"/>
      <c r="C250" s="4"/>
      <c r="D250" s="31"/>
      <c r="E250" s="4"/>
      <c r="F250" s="4"/>
      <c r="H250" s="4"/>
      <c r="I250" s="4"/>
      <c r="J250" s="4"/>
      <c r="K250" s="4"/>
      <c r="M250" s="4"/>
      <c r="N250" s="4"/>
    </row>
    <row r="251" spans="2:14" ht="12.75">
      <c r="B251" s="4"/>
      <c r="C251" s="4"/>
      <c r="D251" s="31"/>
      <c r="E251" s="4"/>
      <c r="F251" s="4"/>
      <c r="H251" s="4"/>
      <c r="I251" s="4"/>
      <c r="J251" s="4"/>
      <c r="K251" s="4"/>
      <c r="M251" s="4"/>
      <c r="N251" s="4"/>
    </row>
    <row r="252" spans="2:14" ht="12.75">
      <c r="B252" s="4"/>
      <c r="C252" s="4"/>
      <c r="D252" s="31"/>
      <c r="E252" s="4"/>
      <c r="F252" s="4"/>
      <c r="H252" s="4"/>
      <c r="I252" s="4"/>
      <c r="J252" s="4"/>
      <c r="K252" s="4"/>
      <c r="M252" s="4"/>
      <c r="N252" s="4"/>
    </row>
    <row r="253" spans="2:14" ht="12.75">
      <c r="B253" s="4"/>
      <c r="C253" s="4"/>
      <c r="D253" s="31"/>
      <c r="E253" s="4"/>
      <c r="F253" s="4"/>
      <c r="H253" s="4"/>
      <c r="I253" s="4"/>
      <c r="J253" s="4"/>
      <c r="K253" s="4"/>
      <c r="M253" s="4"/>
      <c r="N253" s="4"/>
    </row>
    <row r="254" spans="2:14" ht="12.75">
      <c r="B254" s="4"/>
      <c r="C254" s="4"/>
      <c r="D254" s="31"/>
      <c r="E254" s="4"/>
      <c r="F254" s="4"/>
      <c r="H254" s="4"/>
      <c r="I254" s="4"/>
      <c r="J254" s="4"/>
      <c r="K254" s="4"/>
      <c r="M254" s="4"/>
      <c r="N254" s="4"/>
    </row>
    <row r="255" spans="2:14" ht="12.75">
      <c r="B255" s="4"/>
      <c r="C255" s="4"/>
      <c r="D255" s="31"/>
      <c r="E255" s="4"/>
      <c r="F255" s="4"/>
      <c r="H255" s="4"/>
      <c r="I255" s="4"/>
      <c r="J255" s="4"/>
      <c r="K255" s="4"/>
      <c r="M255" s="4"/>
      <c r="N255" s="4"/>
    </row>
    <row r="256" spans="2:14" ht="12.75">
      <c r="B256" s="4"/>
      <c r="C256" s="4"/>
      <c r="D256" s="31"/>
      <c r="E256" s="4"/>
      <c r="F256" s="4"/>
      <c r="H256" s="4"/>
      <c r="I256" s="4"/>
      <c r="J256" s="4"/>
      <c r="K256" s="4"/>
      <c r="M256" s="4"/>
      <c r="N256" s="4"/>
    </row>
    <row r="257" spans="2:14" ht="12.75">
      <c r="B257" s="4"/>
      <c r="C257" s="4"/>
      <c r="D257" s="31"/>
      <c r="E257" s="4"/>
      <c r="F257" s="4"/>
      <c r="H257" s="4"/>
      <c r="I257" s="4"/>
      <c r="J257" s="4"/>
      <c r="K257" s="4"/>
      <c r="M257" s="4"/>
      <c r="N257" s="4"/>
    </row>
    <row r="258" spans="2:14" ht="12.75">
      <c r="B258" s="4"/>
      <c r="C258" s="4"/>
      <c r="D258" s="31"/>
      <c r="E258" s="4"/>
      <c r="F258" s="4"/>
      <c r="H258" s="4"/>
      <c r="I258" s="4"/>
      <c r="J258" s="4"/>
      <c r="K258" s="4"/>
      <c r="M258" s="4"/>
      <c r="N258" s="4"/>
    </row>
    <row r="259" spans="2:14" ht="12.75">
      <c r="B259" s="4"/>
      <c r="C259" s="4"/>
      <c r="D259" s="31"/>
      <c r="E259" s="4"/>
      <c r="F259" s="4"/>
      <c r="H259" s="4"/>
      <c r="I259" s="4"/>
      <c r="J259" s="4"/>
      <c r="K259" s="4"/>
      <c r="M259" s="4"/>
      <c r="N259" s="4"/>
    </row>
    <row r="260" spans="2:14" ht="12.75">
      <c r="B260" s="4"/>
      <c r="C260" s="4"/>
      <c r="D260" s="31"/>
      <c r="E260" s="4"/>
      <c r="F260" s="4"/>
      <c r="H260" s="4"/>
      <c r="I260" s="4"/>
      <c r="J260" s="4"/>
      <c r="K260" s="4"/>
      <c r="M260" s="4"/>
      <c r="N260" s="4"/>
    </row>
  </sheetData>
  <sheetProtection/>
  <mergeCells count="62">
    <mergeCell ref="B126:N126"/>
    <mergeCell ref="B112:N112"/>
    <mergeCell ref="B184:N184"/>
    <mergeCell ref="I185:I186"/>
    <mergeCell ref="B185:B186"/>
    <mergeCell ref="B177:N177"/>
    <mergeCell ref="B152:N152"/>
    <mergeCell ref="B34:N34"/>
    <mergeCell ref="B90:N90"/>
    <mergeCell ref="C185:C186"/>
    <mergeCell ref="H185:H186"/>
    <mergeCell ref="D185:D186"/>
    <mergeCell ref="M185:M186"/>
    <mergeCell ref="B94:N94"/>
    <mergeCell ref="B93:N93"/>
    <mergeCell ref="L185:L186"/>
    <mergeCell ref="G185:G186"/>
    <mergeCell ref="B29:N29"/>
    <mergeCell ref="B99:N99"/>
    <mergeCell ref="E185:E186"/>
    <mergeCell ref="J185:J186"/>
    <mergeCell ref="B121:N121"/>
    <mergeCell ref="B24:N24"/>
    <mergeCell ref="B60:N60"/>
    <mergeCell ref="B49:N49"/>
    <mergeCell ref="B138:N138"/>
    <mergeCell ref="B83:N83"/>
    <mergeCell ref="H10:J10"/>
    <mergeCell ref="J11:J12"/>
    <mergeCell ref="M11:N11"/>
    <mergeCell ref="G11:G12"/>
    <mergeCell ref="L11:L12"/>
    <mergeCell ref="C10:C12"/>
    <mergeCell ref="H11:H12"/>
    <mergeCell ref="B1:N1"/>
    <mergeCell ref="B3:N4"/>
    <mergeCell ref="B6:N6"/>
    <mergeCell ref="B7:N7"/>
    <mergeCell ref="B8:N8"/>
    <mergeCell ref="E10:G10"/>
    <mergeCell ref="D10:D12"/>
    <mergeCell ref="I11:I12"/>
    <mergeCell ref="K11:K12"/>
    <mergeCell ref="E11:E12"/>
    <mergeCell ref="C16:J16"/>
    <mergeCell ref="B173:N173"/>
    <mergeCell ref="B45:N45"/>
    <mergeCell ref="B10:B12"/>
    <mergeCell ref="F11:F12"/>
    <mergeCell ref="K10:N10"/>
    <mergeCell ref="B14:N14"/>
    <mergeCell ref="B77:N77"/>
    <mergeCell ref="B68:N68"/>
    <mergeCell ref="B40:N40"/>
    <mergeCell ref="B195:N196"/>
    <mergeCell ref="B190:N190"/>
    <mergeCell ref="B129:N129"/>
    <mergeCell ref="B158:N158"/>
    <mergeCell ref="K185:K186"/>
    <mergeCell ref="B194:D194"/>
    <mergeCell ref="F185:F186"/>
    <mergeCell ref="N185:N186"/>
  </mergeCells>
  <printOptions/>
  <pageMargins left="0.7" right="0.7" top="0.75" bottom="0.75" header="0.3" footer="0.3"/>
  <pageSetup horizontalDpi="600" verticalDpi="600" orientation="landscape" paperSize="9" scale="73" r:id="rId1"/>
  <rowBreaks count="4" manualBreakCount="4">
    <brk id="53" max="14" man="1"/>
    <brk id="93" max="255" man="1"/>
    <brk id="111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36">
      <selection activeCell="G142" sqref="G142:N142"/>
    </sheetView>
  </sheetViews>
  <sheetFormatPr defaultColWidth="9.140625" defaultRowHeight="15"/>
  <cols>
    <col min="1" max="1" width="5.57421875" style="1" customWidth="1"/>
    <col min="2" max="2" width="6.8515625" style="1" customWidth="1"/>
    <col min="3" max="3" width="30.421875" style="1" customWidth="1"/>
    <col min="4" max="4" width="12.57421875" style="33" customWidth="1"/>
    <col min="5" max="6" width="9.140625" style="1" customWidth="1"/>
    <col min="7" max="7" width="13.421875" style="48" bestFit="1" customWidth="1"/>
    <col min="8" max="8" width="9.140625" style="1" customWidth="1"/>
    <col min="9" max="9" width="9.28125" style="1" customWidth="1"/>
    <col min="10" max="10" width="9.8515625" style="1" customWidth="1"/>
    <col min="11" max="11" width="9.140625" style="1" customWidth="1"/>
    <col min="12" max="12" width="10.7109375" style="48" bestFit="1" customWidth="1"/>
    <col min="13" max="14" width="15.8515625" style="1" customWidth="1"/>
    <col min="15" max="16384" width="9.140625" style="1" customWidth="1"/>
  </cols>
  <sheetData>
    <row r="1" spans="1:14" ht="15.75">
      <c r="A1" s="6"/>
      <c r="B1" s="173" t="s">
        <v>153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.75" customHeight="1">
      <c r="A2" s="6"/>
      <c r="B2" s="5"/>
      <c r="C2" s="6"/>
      <c r="D2" s="28"/>
      <c r="E2" s="6"/>
      <c r="F2" s="6"/>
      <c r="G2" s="44"/>
      <c r="H2" s="6"/>
      <c r="I2" s="6"/>
      <c r="J2" s="6"/>
      <c r="K2" s="6"/>
      <c r="L2" s="66">
        <f>SUM(L1)</f>
        <v>0</v>
      </c>
      <c r="M2" s="6"/>
      <c r="N2" s="6"/>
    </row>
    <row r="3" spans="1:14" ht="18.75" customHeight="1">
      <c r="A3" s="6"/>
      <c r="B3" s="174" t="s">
        <v>178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2.25" customHeight="1">
      <c r="A4" s="6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7.5" customHeight="1">
      <c r="A5" s="6"/>
      <c r="B5" s="5"/>
      <c r="C5" s="6"/>
      <c r="D5" s="28"/>
      <c r="E5" s="6"/>
      <c r="F5" s="6"/>
      <c r="G5" s="44"/>
      <c r="H5" s="6"/>
      <c r="I5" s="6"/>
      <c r="J5" s="6"/>
      <c r="K5" s="6"/>
      <c r="L5" s="44"/>
      <c r="M5" s="6"/>
      <c r="N5" s="6"/>
    </row>
    <row r="6" spans="1:14" ht="15.75">
      <c r="A6" s="6"/>
      <c r="B6" s="175" t="s">
        <v>47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ht="5.25" customHeight="1">
      <c r="A7" s="6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5.75">
      <c r="A8" s="6"/>
      <c r="B8" s="173" t="s">
        <v>245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4" ht="5.25" customHeight="1">
      <c r="A9" s="6"/>
      <c r="B9" s="5"/>
      <c r="C9" s="6"/>
      <c r="D9" s="28"/>
      <c r="E9" s="6"/>
      <c r="F9" s="6"/>
      <c r="G9" s="44"/>
      <c r="H9" s="6"/>
      <c r="I9" s="6"/>
      <c r="J9" s="6"/>
      <c r="K9" s="6"/>
      <c r="L9" s="44"/>
      <c r="M9" s="6"/>
      <c r="N9" s="6"/>
    </row>
    <row r="10" spans="1:14" ht="51.75" customHeight="1">
      <c r="A10" s="6"/>
      <c r="B10" s="167" t="s">
        <v>1</v>
      </c>
      <c r="C10" s="179" t="s">
        <v>42</v>
      </c>
      <c r="D10" s="176" t="s">
        <v>43</v>
      </c>
      <c r="E10" s="169" t="s">
        <v>44</v>
      </c>
      <c r="F10" s="170"/>
      <c r="G10" s="171"/>
      <c r="H10" s="169" t="s">
        <v>45</v>
      </c>
      <c r="I10" s="170"/>
      <c r="J10" s="171"/>
      <c r="K10" s="169" t="s">
        <v>2</v>
      </c>
      <c r="L10" s="170"/>
      <c r="M10" s="170"/>
      <c r="N10" s="171"/>
    </row>
    <row r="11" spans="1:14" ht="38.25" customHeight="1">
      <c r="A11" s="6"/>
      <c r="B11" s="167"/>
      <c r="C11" s="186"/>
      <c r="D11" s="177"/>
      <c r="E11" s="181" t="s">
        <v>179</v>
      </c>
      <c r="F11" s="168" t="s">
        <v>217</v>
      </c>
      <c r="G11" s="183" t="s">
        <v>246</v>
      </c>
      <c r="H11" s="181" t="s">
        <v>179</v>
      </c>
      <c r="I11" s="168" t="s">
        <v>217</v>
      </c>
      <c r="J11" s="168" t="s">
        <v>246</v>
      </c>
      <c r="K11" s="179" t="s">
        <v>247</v>
      </c>
      <c r="L11" s="184" t="s">
        <v>46</v>
      </c>
      <c r="M11" s="169" t="s">
        <v>57</v>
      </c>
      <c r="N11" s="171"/>
    </row>
    <row r="12" spans="1:14" s="2" customFormat="1" ht="46.5" customHeight="1">
      <c r="A12" s="6"/>
      <c r="B12" s="167"/>
      <c r="C12" s="180"/>
      <c r="D12" s="178"/>
      <c r="E12" s="182"/>
      <c r="F12" s="168"/>
      <c r="G12" s="183"/>
      <c r="H12" s="182"/>
      <c r="I12" s="168"/>
      <c r="J12" s="168"/>
      <c r="K12" s="180"/>
      <c r="L12" s="185"/>
      <c r="M12" s="8" t="s">
        <v>48</v>
      </c>
      <c r="N12" s="8" t="s">
        <v>49</v>
      </c>
    </row>
    <row r="13" spans="1:14" s="2" customFormat="1" ht="15.75">
      <c r="A13" s="6"/>
      <c r="B13" s="63">
        <v>1</v>
      </c>
      <c r="C13" s="63">
        <v>2</v>
      </c>
      <c r="D13" s="64">
        <v>3</v>
      </c>
      <c r="E13" s="63">
        <v>4</v>
      </c>
      <c r="F13" s="63">
        <v>5</v>
      </c>
      <c r="G13" s="65">
        <v>6</v>
      </c>
      <c r="H13" s="63">
        <v>7</v>
      </c>
      <c r="I13" s="63">
        <v>8</v>
      </c>
      <c r="J13" s="63">
        <v>9</v>
      </c>
      <c r="K13" s="63">
        <v>10</v>
      </c>
      <c r="L13" s="65">
        <v>11</v>
      </c>
      <c r="M13" s="63">
        <v>12</v>
      </c>
      <c r="N13" s="63">
        <v>13</v>
      </c>
    </row>
    <row r="14" spans="1:14" ht="15.75">
      <c r="A14" s="6"/>
      <c r="B14" s="9" t="s">
        <v>50</v>
      </c>
      <c r="C14" s="10" t="s">
        <v>4</v>
      </c>
      <c r="D14" s="29">
        <v>384.4</v>
      </c>
      <c r="E14" s="7">
        <v>266</v>
      </c>
      <c r="F14" s="7">
        <v>135</v>
      </c>
      <c r="G14" s="45">
        <v>133</v>
      </c>
      <c r="H14" s="7">
        <v>0.8</v>
      </c>
      <c r="I14" s="7">
        <v>0.3</v>
      </c>
      <c r="J14" s="7">
        <v>0.34</v>
      </c>
      <c r="K14" s="7">
        <v>5</v>
      </c>
      <c r="L14" s="45">
        <v>1</v>
      </c>
      <c r="M14" s="11">
        <v>0</v>
      </c>
      <c r="N14" s="11">
        <v>1</v>
      </c>
    </row>
    <row r="15" spans="1:14" ht="46.5" customHeight="1">
      <c r="A15" s="6"/>
      <c r="B15" s="9" t="s">
        <v>51</v>
      </c>
      <c r="C15" s="74" t="s">
        <v>215</v>
      </c>
      <c r="D15" s="75"/>
      <c r="E15" s="75"/>
      <c r="F15" s="75"/>
      <c r="G15" s="82"/>
      <c r="H15" s="75"/>
      <c r="I15" s="75"/>
      <c r="J15" s="75"/>
      <c r="K15" s="76"/>
      <c r="L15" s="45">
        <v>5</v>
      </c>
      <c r="M15" s="11">
        <v>3</v>
      </c>
      <c r="N15" s="11">
        <v>2</v>
      </c>
    </row>
    <row r="16" spans="1:14" ht="31.5">
      <c r="A16" s="6"/>
      <c r="B16" s="9" t="s">
        <v>52</v>
      </c>
      <c r="C16" s="10" t="s">
        <v>5</v>
      </c>
      <c r="D16" s="16">
        <v>56.9</v>
      </c>
      <c r="E16" s="7">
        <v>1</v>
      </c>
      <c r="F16" s="7">
        <v>0</v>
      </c>
      <c r="G16" s="45">
        <v>0</v>
      </c>
      <c r="H16" s="7">
        <v>0.01</v>
      </c>
      <c r="I16" s="7">
        <v>0</v>
      </c>
      <c r="J16" s="7">
        <v>0</v>
      </c>
      <c r="K16" s="7">
        <v>0</v>
      </c>
      <c r="L16" s="45">
        <v>0</v>
      </c>
      <c r="M16" s="11">
        <v>0</v>
      </c>
      <c r="N16" s="11">
        <v>0</v>
      </c>
    </row>
    <row r="17" spans="1:14" ht="15.75">
      <c r="A17" s="6"/>
      <c r="B17" s="9" t="s">
        <v>53</v>
      </c>
      <c r="C17" s="10" t="s">
        <v>213</v>
      </c>
      <c r="D17" s="16">
        <v>36.8</v>
      </c>
      <c r="E17" s="7">
        <v>23</v>
      </c>
      <c r="F17" s="7">
        <v>26</v>
      </c>
      <c r="G17" s="45">
        <v>37</v>
      </c>
      <c r="H17" s="7">
        <v>0.6</v>
      </c>
      <c r="I17" s="7">
        <v>0.7</v>
      </c>
      <c r="J17" s="7">
        <v>1</v>
      </c>
      <c r="K17" s="7">
        <v>5</v>
      </c>
      <c r="L17" s="45">
        <v>1</v>
      </c>
      <c r="M17" s="11">
        <v>1</v>
      </c>
      <c r="N17" s="11">
        <v>0</v>
      </c>
    </row>
    <row r="18" spans="1:14" ht="15.75">
      <c r="A18" s="6"/>
      <c r="B18" s="9" t="s">
        <v>54</v>
      </c>
      <c r="C18" s="10" t="s">
        <v>6</v>
      </c>
      <c r="D18" s="16">
        <v>20.6</v>
      </c>
      <c r="E18" s="7">
        <v>0</v>
      </c>
      <c r="F18" s="7">
        <v>0</v>
      </c>
      <c r="G18" s="45">
        <v>0</v>
      </c>
      <c r="H18" s="12">
        <v>0</v>
      </c>
      <c r="I18" s="12">
        <v>0</v>
      </c>
      <c r="J18" s="12">
        <v>0</v>
      </c>
      <c r="K18" s="7">
        <v>0</v>
      </c>
      <c r="L18" s="45">
        <v>0</v>
      </c>
      <c r="M18" s="11">
        <v>0</v>
      </c>
      <c r="N18" s="11">
        <v>0</v>
      </c>
    </row>
    <row r="19" spans="1:14" s="4" customFormat="1" ht="15.75">
      <c r="A19" s="13"/>
      <c r="B19" s="9" t="s">
        <v>55</v>
      </c>
      <c r="C19" s="10" t="s">
        <v>7</v>
      </c>
      <c r="D19" s="16">
        <v>20.9</v>
      </c>
      <c r="E19" s="7">
        <v>8</v>
      </c>
      <c r="F19" s="7">
        <v>5</v>
      </c>
      <c r="G19" s="45">
        <v>8</v>
      </c>
      <c r="H19" s="12">
        <v>0.4</v>
      </c>
      <c r="I19" s="12">
        <v>0.2</v>
      </c>
      <c r="J19" s="12">
        <v>0.38</v>
      </c>
      <c r="K19" s="7">
        <v>5</v>
      </c>
      <c r="L19" s="45">
        <v>0</v>
      </c>
      <c r="M19" s="11">
        <v>0</v>
      </c>
      <c r="N19" s="11">
        <v>0</v>
      </c>
    </row>
    <row r="20" spans="1:14" ht="25.5">
      <c r="A20" s="6"/>
      <c r="B20" s="9" t="s">
        <v>56</v>
      </c>
      <c r="C20" s="27" t="s">
        <v>216</v>
      </c>
      <c r="D20" s="16" t="s">
        <v>8</v>
      </c>
      <c r="E20" s="7">
        <v>31</v>
      </c>
      <c r="F20" s="7">
        <v>5</v>
      </c>
      <c r="G20" s="45">
        <v>60</v>
      </c>
      <c r="H20" s="12">
        <v>0.6</v>
      </c>
      <c r="I20" s="12">
        <v>0.1</v>
      </c>
      <c r="J20" s="12">
        <v>1.2</v>
      </c>
      <c r="K20" s="7">
        <v>5</v>
      </c>
      <c r="L20" s="49">
        <v>3</v>
      </c>
      <c r="M20" s="11">
        <v>2</v>
      </c>
      <c r="N20" s="11">
        <v>1</v>
      </c>
    </row>
    <row r="21" spans="1:14" ht="15.75">
      <c r="A21" s="6"/>
      <c r="B21" s="9" t="s">
        <v>218</v>
      </c>
      <c r="C21" s="27" t="s">
        <v>219</v>
      </c>
      <c r="D21" s="16">
        <v>24.2</v>
      </c>
      <c r="E21" s="7">
        <v>0</v>
      </c>
      <c r="F21" s="7">
        <v>11</v>
      </c>
      <c r="G21" s="45">
        <v>12</v>
      </c>
      <c r="H21" s="11">
        <v>0</v>
      </c>
      <c r="I21" s="11">
        <v>0.4</v>
      </c>
      <c r="J21" s="12">
        <v>0.5</v>
      </c>
      <c r="K21" s="11">
        <v>5</v>
      </c>
      <c r="L21" s="49">
        <v>0</v>
      </c>
      <c r="M21" s="11">
        <v>0</v>
      </c>
      <c r="N21" s="11">
        <v>0</v>
      </c>
    </row>
    <row r="22" spans="1:14" ht="20.25" customHeight="1">
      <c r="A22" s="6"/>
      <c r="B22" s="9" t="s">
        <v>58</v>
      </c>
      <c r="C22" s="34" t="s">
        <v>4</v>
      </c>
      <c r="D22" s="35">
        <v>461.5</v>
      </c>
      <c r="E22" s="7">
        <v>14</v>
      </c>
      <c r="F22" s="7">
        <v>0</v>
      </c>
      <c r="G22" s="45">
        <v>36</v>
      </c>
      <c r="H22" s="7">
        <v>0</v>
      </c>
      <c r="I22" s="7">
        <v>0</v>
      </c>
      <c r="J22" s="7">
        <v>0.07</v>
      </c>
      <c r="K22" s="7">
        <v>5</v>
      </c>
      <c r="L22" s="45">
        <v>1</v>
      </c>
      <c r="M22" s="7">
        <v>1</v>
      </c>
      <c r="N22" s="7">
        <v>0</v>
      </c>
    </row>
    <row r="23" spans="1:14" ht="25.5">
      <c r="A23" s="6"/>
      <c r="B23" s="9" t="s">
        <v>59</v>
      </c>
      <c r="C23" s="34" t="s">
        <v>60</v>
      </c>
      <c r="D23" s="35">
        <v>49.3</v>
      </c>
      <c r="E23" s="7">
        <v>0</v>
      </c>
      <c r="F23" s="7">
        <v>0</v>
      </c>
      <c r="G23" s="45">
        <v>0</v>
      </c>
      <c r="H23" s="7">
        <v>0</v>
      </c>
      <c r="I23" s="7">
        <v>0</v>
      </c>
      <c r="J23" s="7">
        <v>0</v>
      </c>
      <c r="K23" s="7">
        <v>0</v>
      </c>
      <c r="L23" s="45">
        <v>0</v>
      </c>
      <c r="M23" s="7">
        <v>0</v>
      </c>
      <c r="N23" s="7">
        <v>0</v>
      </c>
    </row>
    <row r="24" spans="1:14" ht="15.75">
      <c r="A24" s="6"/>
      <c r="B24" s="9" t="s">
        <v>220</v>
      </c>
      <c r="C24" s="34" t="s">
        <v>221</v>
      </c>
      <c r="D24" s="35">
        <v>79.2</v>
      </c>
      <c r="E24" s="7">
        <v>0</v>
      </c>
      <c r="F24" s="7">
        <v>0</v>
      </c>
      <c r="G24" s="45">
        <v>20</v>
      </c>
      <c r="H24" s="7">
        <v>0</v>
      </c>
      <c r="I24" s="7">
        <v>0</v>
      </c>
      <c r="J24" s="7">
        <v>0.25</v>
      </c>
      <c r="K24" s="7">
        <v>5</v>
      </c>
      <c r="L24" s="45">
        <v>1</v>
      </c>
      <c r="M24" s="7">
        <v>0</v>
      </c>
      <c r="N24" s="7">
        <v>1</v>
      </c>
    </row>
    <row r="25" spans="1:14" ht="15.75">
      <c r="A25" s="6"/>
      <c r="B25" s="14" t="s">
        <v>61</v>
      </c>
      <c r="C25" s="15" t="s">
        <v>11</v>
      </c>
      <c r="D25" s="16">
        <v>235.3</v>
      </c>
      <c r="E25" s="16">
        <v>49</v>
      </c>
      <c r="F25" s="16">
        <v>25</v>
      </c>
      <c r="G25" s="81">
        <v>33</v>
      </c>
      <c r="H25" s="16">
        <v>0.2</v>
      </c>
      <c r="I25" s="16">
        <v>0.1</v>
      </c>
      <c r="J25" s="16">
        <v>0.14</v>
      </c>
      <c r="K25" s="16">
        <v>5</v>
      </c>
      <c r="L25" s="81">
        <v>1</v>
      </c>
      <c r="M25" s="16">
        <v>0</v>
      </c>
      <c r="N25" s="16">
        <v>1</v>
      </c>
    </row>
    <row r="26" spans="1:14" ht="37.5" customHeight="1">
      <c r="A26" s="6"/>
      <c r="B26" s="14" t="s">
        <v>62</v>
      </c>
      <c r="C26" s="15" t="s">
        <v>63</v>
      </c>
      <c r="D26" s="16">
        <v>164</v>
      </c>
      <c r="E26" s="16">
        <v>0</v>
      </c>
      <c r="F26" s="16">
        <v>0</v>
      </c>
      <c r="G26" s="81">
        <v>0</v>
      </c>
      <c r="H26" s="16">
        <v>0</v>
      </c>
      <c r="I26" s="16">
        <v>0</v>
      </c>
      <c r="J26" s="16">
        <v>0</v>
      </c>
      <c r="K26" s="16">
        <v>0</v>
      </c>
      <c r="L26" s="81">
        <v>0</v>
      </c>
      <c r="M26" s="16">
        <v>0</v>
      </c>
      <c r="N26" s="16">
        <v>0</v>
      </c>
    </row>
    <row r="27" spans="1:14" ht="15.75">
      <c r="A27" s="6"/>
      <c r="B27" s="14" t="s">
        <v>64</v>
      </c>
      <c r="C27" s="15" t="s">
        <v>12</v>
      </c>
      <c r="D27" s="16">
        <v>11.6</v>
      </c>
      <c r="E27" s="16">
        <v>0</v>
      </c>
      <c r="F27" s="16">
        <v>1</v>
      </c>
      <c r="G27" s="81">
        <v>1</v>
      </c>
      <c r="H27" s="16">
        <v>0</v>
      </c>
      <c r="I27" s="16">
        <v>0.08</v>
      </c>
      <c r="J27" s="16">
        <v>0.08</v>
      </c>
      <c r="K27" s="16">
        <v>5</v>
      </c>
      <c r="L27" s="81">
        <v>0</v>
      </c>
      <c r="M27" s="16">
        <v>0</v>
      </c>
      <c r="N27" s="16">
        <v>0</v>
      </c>
    </row>
    <row r="28" spans="1:15" ht="16.5" customHeight="1">
      <c r="A28" s="6"/>
      <c r="B28" s="57">
        <v>4.1</v>
      </c>
      <c r="C28" s="56" t="s">
        <v>11</v>
      </c>
      <c r="D28" s="56">
        <v>122.9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1">
        <v>1</v>
      </c>
    </row>
    <row r="29" spans="1:14" ht="31.5">
      <c r="A29" s="6"/>
      <c r="B29" s="14" t="s">
        <v>65</v>
      </c>
      <c r="C29" s="15" t="s">
        <v>249</v>
      </c>
      <c r="D29" s="16">
        <v>315</v>
      </c>
      <c r="E29" s="16">
        <v>0</v>
      </c>
      <c r="F29" s="16">
        <v>0</v>
      </c>
      <c r="G29" s="81">
        <v>0</v>
      </c>
      <c r="H29" s="16">
        <v>0</v>
      </c>
      <c r="I29" s="16">
        <v>0</v>
      </c>
      <c r="J29" s="16">
        <v>0</v>
      </c>
      <c r="K29" s="16">
        <v>0</v>
      </c>
      <c r="L29" s="81">
        <v>0</v>
      </c>
      <c r="M29" s="16">
        <v>0</v>
      </c>
      <c r="N29" s="16">
        <v>0</v>
      </c>
    </row>
    <row r="30" spans="1:14" ht="31.5">
      <c r="A30" s="6"/>
      <c r="B30" s="14" t="s">
        <v>66</v>
      </c>
      <c r="C30" s="15" t="s">
        <v>250</v>
      </c>
      <c r="D30" s="16">
        <v>70.2</v>
      </c>
      <c r="E30" s="16">
        <v>0</v>
      </c>
      <c r="F30" s="16">
        <v>0</v>
      </c>
      <c r="G30" s="81">
        <v>0</v>
      </c>
      <c r="H30" s="16">
        <v>0</v>
      </c>
      <c r="I30" s="16">
        <v>0</v>
      </c>
      <c r="J30" s="16">
        <v>0</v>
      </c>
      <c r="K30" s="16">
        <v>0</v>
      </c>
      <c r="L30" s="81">
        <v>0</v>
      </c>
      <c r="M30" s="16">
        <v>0</v>
      </c>
      <c r="N30" s="16">
        <v>0</v>
      </c>
    </row>
    <row r="31" spans="1:14" ht="15.75">
      <c r="A31" s="6"/>
      <c r="B31" s="14" t="s">
        <v>251</v>
      </c>
      <c r="C31" s="15" t="s">
        <v>252</v>
      </c>
      <c r="D31" s="16">
        <v>64.3</v>
      </c>
      <c r="E31" s="16">
        <v>0</v>
      </c>
      <c r="F31" s="16">
        <v>0</v>
      </c>
      <c r="G31" s="81">
        <v>11</v>
      </c>
      <c r="H31" s="16">
        <v>0</v>
      </c>
      <c r="I31" s="16">
        <v>0</v>
      </c>
      <c r="J31" s="16">
        <v>0.17</v>
      </c>
      <c r="K31" s="16">
        <v>5</v>
      </c>
      <c r="L31" s="81">
        <v>0</v>
      </c>
      <c r="M31" s="16">
        <v>0</v>
      </c>
      <c r="N31" s="16">
        <v>0</v>
      </c>
    </row>
    <row r="32" spans="1:14" ht="15.75">
      <c r="A32" s="6"/>
      <c r="B32" s="14" t="s">
        <v>210</v>
      </c>
      <c r="C32" s="15" t="s">
        <v>4</v>
      </c>
      <c r="D32" s="16">
        <v>289.58</v>
      </c>
      <c r="E32" s="16">
        <v>253</v>
      </c>
      <c r="F32" s="16">
        <v>402</v>
      </c>
      <c r="G32" s="81">
        <v>371</v>
      </c>
      <c r="H32" s="18">
        <v>0.9</v>
      </c>
      <c r="I32" s="18">
        <v>2.1</v>
      </c>
      <c r="J32" s="18">
        <v>1.2</v>
      </c>
      <c r="K32" s="16">
        <v>5</v>
      </c>
      <c r="L32" s="81">
        <v>18</v>
      </c>
      <c r="M32" s="16">
        <v>13</v>
      </c>
      <c r="N32" s="16">
        <v>5</v>
      </c>
    </row>
    <row r="33" spans="1:14" ht="31.5">
      <c r="A33" s="6"/>
      <c r="B33" s="14" t="s">
        <v>211</v>
      </c>
      <c r="C33" s="15" t="s">
        <v>67</v>
      </c>
      <c r="D33" s="16">
        <v>513.1</v>
      </c>
      <c r="E33" s="16">
        <v>109</v>
      </c>
      <c r="F33" s="16">
        <v>341</v>
      </c>
      <c r="G33" s="81">
        <v>841</v>
      </c>
      <c r="H33" s="18">
        <v>0.1</v>
      </c>
      <c r="I33" s="18">
        <v>0.1</v>
      </c>
      <c r="J33" s="18">
        <v>1.6</v>
      </c>
      <c r="K33" s="16">
        <v>5</v>
      </c>
      <c r="L33" s="81">
        <v>18</v>
      </c>
      <c r="M33" s="16">
        <v>13</v>
      </c>
      <c r="N33" s="16">
        <v>5</v>
      </c>
    </row>
    <row r="34" spans="1:14" ht="15.75">
      <c r="A34" s="6"/>
      <c r="B34" s="58">
        <v>5.3</v>
      </c>
      <c r="C34" s="58" t="s">
        <v>255</v>
      </c>
      <c r="D34" s="59">
        <v>152.6</v>
      </c>
      <c r="E34" s="59">
        <v>1644</v>
      </c>
      <c r="F34" s="59"/>
      <c r="G34" s="59">
        <v>366</v>
      </c>
      <c r="H34" s="59"/>
      <c r="I34" s="59">
        <v>10.29</v>
      </c>
      <c r="J34" s="18">
        <v>2.3</v>
      </c>
      <c r="K34" s="16">
        <v>5</v>
      </c>
      <c r="L34" s="81">
        <v>18</v>
      </c>
      <c r="M34" s="19">
        <v>13</v>
      </c>
      <c r="N34" s="19">
        <v>5</v>
      </c>
    </row>
    <row r="35" spans="1:14" ht="18.75" customHeight="1">
      <c r="A35" s="6"/>
      <c r="B35" s="14" t="s">
        <v>254</v>
      </c>
      <c r="C35" s="15" t="s">
        <v>180</v>
      </c>
      <c r="D35" s="16">
        <v>120.7</v>
      </c>
      <c r="E35" s="16">
        <v>174</v>
      </c>
      <c r="F35" s="16">
        <v>526</v>
      </c>
      <c r="G35" s="81">
        <v>712</v>
      </c>
      <c r="H35" s="20">
        <v>0</v>
      </c>
      <c r="I35" s="18">
        <v>1.1</v>
      </c>
      <c r="J35" s="18">
        <v>5.8</v>
      </c>
      <c r="K35" s="16">
        <v>5</v>
      </c>
      <c r="L35" s="81">
        <v>35</v>
      </c>
      <c r="M35" s="20">
        <v>26</v>
      </c>
      <c r="N35" s="20">
        <v>9</v>
      </c>
    </row>
    <row r="36" spans="1:14" ht="22.5" customHeight="1">
      <c r="A36" s="6"/>
      <c r="B36" s="14" t="s">
        <v>68</v>
      </c>
      <c r="C36" s="15" t="s">
        <v>11</v>
      </c>
      <c r="D36" s="16">
        <v>1037.9</v>
      </c>
      <c r="E36" s="16">
        <v>3346</v>
      </c>
      <c r="F36" s="16">
        <v>2656</v>
      </c>
      <c r="G36" s="81">
        <v>3238</v>
      </c>
      <c r="H36" s="18">
        <v>3.1</v>
      </c>
      <c r="I36" s="18">
        <v>3.1</v>
      </c>
      <c r="J36" s="18">
        <v>3.1</v>
      </c>
      <c r="K36" s="16">
        <v>5</v>
      </c>
      <c r="L36" s="81">
        <v>161</v>
      </c>
      <c r="M36" s="20">
        <v>120</v>
      </c>
      <c r="N36" s="20">
        <v>41</v>
      </c>
    </row>
    <row r="37" spans="1:14" ht="15.75">
      <c r="A37" s="6"/>
      <c r="B37" s="14" t="s">
        <v>69</v>
      </c>
      <c r="C37" s="15" t="s">
        <v>13</v>
      </c>
      <c r="D37" s="16">
        <v>759.3</v>
      </c>
      <c r="E37" s="16">
        <v>1523</v>
      </c>
      <c r="F37" s="16">
        <v>1584</v>
      </c>
      <c r="G37" s="81">
        <v>1474</v>
      </c>
      <c r="H37" s="18">
        <v>1.9</v>
      </c>
      <c r="I37" s="18">
        <v>2.1</v>
      </c>
      <c r="J37" s="18">
        <v>1.9</v>
      </c>
      <c r="K37" s="16">
        <v>5</v>
      </c>
      <c r="L37" s="81">
        <v>73</v>
      </c>
      <c r="M37" s="20">
        <v>54</v>
      </c>
      <c r="N37" s="20">
        <v>19</v>
      </c>
    </row>
    <row r="38" spans="1:14" ht="15.75">
      <c r="A38" s="6"/>
      <c r="B38" s="14" t="s">
        <v>257</v>
      </c>
      <c r="C38" s="15" t="s">
        <v>265</v>
      </c>
      <c r="D38" s="16">
        <v>1290</v>
      </c>
      <c r="E38" s="16">
        <v>3157</v>
      </c>
      <c r="F38" s="16">
        <v>3398</v>
      </c>
      <c r="G38" s="81">
        <v>3537</v>
      </c>
      <c r="H38" s="18">
        <v>2.2</v>
      </c>
      <c r="I38" s="18">
        <v>2.4</v>
      </c>
      <c r="J38" s="18">
        <v>2.7</v>
      </c>
      <c r="K38" s="16">
        <v>5</v>
      </c>
      <c r="L38" s="81">
        <v>176</v>
      </c>
      <c r="M38" s="20">
        <v>132</v>
      </c>
      <c r="N38" s="20">
        <v>44</v>
      </c>
    </row>
    <row r="39" spans="1:14" ht="15.75">
      <c r="A39" s="6"/>
      <c r="B39" s="14" t="s">
        <v>70</v>
      </c>
      <c r="C39" s="15" t="s">
        <v>11</v>
      </c>
      <c r="D39" s="29">
        <v>320.5</v>
      </c>
      <c r="E39" s="16">
        <v>20</v>
      </c>
      <c r="F39" s="16">
        <v>389</v>
      </c>
      <c r="G39" s="81">
        <v>140</v>
      </c>
      <c r="H39" s="16">
        <v>0</v>
      </c>
      <c r="I39" s="22">
        <f>F39/D39</f>
        <v>1.2137285491419656</v>
      </c>
      <c r="J39" s="18">
        <v>0.43</v>
      </c>
      <c r="K39" s="16">
        <v>5</v>
      </c>
      <c r="L39" s="81">
        <v>7</v>
      </c>
      <c r="M39" s="16">
        <v>5</v>
      </c>
      <c r="N39" s="16">
        <v>2</v>
      </c>
    </row>
    <row r="40" spans="1:14" ht="30">
      <c r="A40" s="6"/>
      <c r="B40" s="14" t="s">
        <v>71</v>
      </c>
      <c r="C40" s="73" t="s">
        <v>112</v>
      </c>
      <c r="D40" s="35">
        <v>278</v>
      </c>
      <c r="E40" s="16">
        <v>29</v>
      </c>
      <c r="F40" s="16">
        <v>17</v>
      </c>
      <c r="G40" s="81">
        <v>12</v>
      </c>
      <c r="H40" s="18">
        <v>0.1</v>
      </c>
      <c r="I40" s="22">
        <f aca="true" t="shared" si="0" ref="I40:I45">F40/D40</f>
        <v>0.06115107913669065</v>
      </c>
      <c r="J40" s="60">
        <v>0.04</v>
      </c>
      <c r="K40" s="16">
        <v>5</v>
      </c>
      <c r="L40" s="81">
        <v>0</v>
      </c>
      <c r="M40" s="16">
        <v>0</v>
      </c>
      <c r="N40" s="16">
        <v>0</v>
      </c>
    </row>
    <row r="41" spans="1:14" ht="30">
      <c r="A41" s="6"/>
      <c r="B41" s="14" t="s">
        <v>72</v>
      </c>
      <c r="C41" s="73" t="s">
        <v>222</v>
      </c>
      <c r="D41" s="35">
        <v>16</v>
      </c>
      <c r="E41" s="16">
        <v>0</v>
      </c>
      <c r="F41" s="16">
        <v>0</v>
      </c>
      <c r="G41" s="81">
        <v>0</v>
      </c>
      <c r="H41" s="16">
        <v>0</v>
      </c>
      <c r="I41" s="20">
        <f t="shared" si="0"/>
        <v>0</v>
      </c>
      <c r="J41" s="20">
        <v>0</v>
      </c>
      <c r="K41" s="16">
        <v>0</v>
      </c>
      <c r="L41" s="81">
        <v>0</v>
      </c>
      <c r="M41" s="16">
        <v>0</v>
      </c>
      <c r="N41" s="16">
        <v>0</v>
      </c>
    </row>
    <row r="42" spans="1:14" ht="30.75" customHeight="1">
      <c r="A42" s="6"/>
      <c r="B42" s="14" t="s">
        <v>73</v>
      </c>
      <c r="C42" s="73" t="s">
        <v>14</v>
      </c>
      <c r="D42" s="35">
        <v>25.4</v>
      </c>
      <c r="E42" s="16">
        <v>0</v>
      </c>
      <c r="F42" s="16">
        <v>0</v>
      </c>
      <c r="G42" s="81">
        <v>0</v>
      </c>
      <c r="H42" s="16">
        <v>0</v>
      </c>
      <c r="I42" s="20">
        <f t="shared" si="0"/>
        <v>0</v>
      </c>
      <c r="J42" s="20">
        <v>0</v>
      </c>
      <c r="K42" s="16">
        <v>0</v>
      </c>
      <c r="L42" s="81">
        <v>0</v>
      </c>
      <c r="M42" s="16">
        <v>0</v>
      </c>
      <c r="N42" s="16">
        <v>0</v>
      </c>
    </row>
    <row r="43" spans="1:14" ht="18.75" customHeight="1">
      <c r="A43" s="6"/>
      <c r="B43" s="14" t="s">
        <v>74</v>
      </c>
      <c r="C43" s="73" t="s">
        <v>15</v>
      </c>
      <c r="D43" s="35">
        <v>58</v>
      </c>
      <c r="E43" s="16">
        <v>0</v>
      </c>
      <c r="F43" s="16">
        <v>8</v>
      </c>
      <c r="G43" s="81">
        <v>6</v>
      </c>
      <c r="H43" s="16">
        <v>0</v>
      </c>
      <c r="I43" s="20">
        <f t="shared" si="0"/>
        <v>0.13793103448275862</v>
      </c>
      <c r="J43" s="18">
        <v>0.1</v>
      </c>
      <c r="K43" s="16">
        <v>5</v>
      </c>
      <c r="L43" s="81">
        <v>0</v>
      </c>
      <c r="M43" s="16">
        <v>0</v>
      </c>
      <c r="N43" s="16">
        <v>0</v>
      </c>
    </row>
    <row r="44" spans="1:14" ht="15.75">
      <c r="A44" s="6"/>
      <c r="B44" s="14" t="s">
        <v>75</v>
      </c>
      <c r="C44" s="73" t="s">
        <v>16</v>
      </c>
      <c r="D44" s="35">
        <v>8.73</v>
      </c>
      <c r="E44" s="16">
        <v>3</v>
      </c>
      <c r="F44" s="16">
        <v>0</v>
      </c>
      <c r="G44" s="81">
        <v>5</v>
      </c>
      <c r="H44" s="16">
        <v>0</v>
      </c>
      <c r="I44" s="22">
        <f t="shared" si="0"/>
        <v>0</v>
      </c>
      <c r="J44" s="20">
        <v>1.1</v>
      </c>
      <c r="K44" s="16">
        <v>5</v>
      </c>
      <c r="L44" s="81">
        <v>0</v>
      </c>
      <c r="M44" s="16">
        <v>0</v>
      </c>
      <c r="N44" s="16">
        <v>0</v>
      </c>
    </row>
    <row r="45" spans="1:14" ht="15.75">
      <c r="A45" s="6"/>
      <c r="B45" s="14" t="s">
        <v>76</v>
      </c>
      <c r="C45" s="73" t="s">
        <v>17</v>
      </c>
      <c r="D45" s="35">
        <v>11.26</v>
      </c>
      <c r="E45" s="16">
        <v>13</v>
      </c>
      <c r="F45" s="16">
        <v>0</v>
      </c>
      <c r="G45" s="81">
        <v>0</v>
      </c>
      <c r="H45" s="16">
        <v>1.1</v>
      </c>
      <c r="I45" s="22">
        <f t="shared" si="0"/>
        <v>0</v>
      </c>
      <c r="J45" s="20">
        <v>0</v>
      </c>
      <c r="K45" s="16">
        <v>0</v>
      </c>
      <c r="L45" s="81">
        <v>0</v>
      </c>
      <c r="M45" s="16">
        <v>0</v>
      </c>
      <c r="N45" s="16">
        <v>0</v>
      </c>
    </row>
    <row r="46" spans="1:14" ht="15.75">
      <c r="A46" s="6"/>
      <c r="B46" s="14" t="s">
        <v>224</v>
      </c>
      <c r="C46" s="73" t="s">
        <v>223</v>
      </c>
      <c r="D46" s="35">
        <v>16.3</v>
      </c>
      <c r="E46" s="16">
        <v>0</v>
      </c>
      <c r="F46" s="16">
        <v>0</v>
      </c>
      <c r="G46" s="81">
        <v>0</v>
      </c>
      <c r="H46" s="16">
        <v>0</v>
      </c>
      <c r="I46" s="22">
        <v>0</v>
      </c>
      <c r="J46" s="20">
        <v>0</v>
      </c>
      <c r="K46" s="16">
        <v>0</v>
      </c>
      <c r="L46" s="81">
        <v>0</v>
      </c>
      <c r="M46" s="16">
        <v>0</v>
      </c>
      <c r="N46" s="16">
        <v>0</v>
      </c>
    </row>
    <row r="47" spans="1:14" ht="15.75">
      <c r="A47" s="6"/>
      <c r="B47" s="14" t="s">
        <v>77</v>
      </c>
      <c r="C47" s="15" t="s">
        <v>11</v>
      </c>
      <c r="D47" s="16">
        <v>303.8</v>
      </c>
      <c r="E47" s="16">
        <v>1067</v>
      </c>
      <c r="F47" s="16">
        <v>1590</v>
      </c>
      <c r="G47" s="81">
        <v>1307</v>
      </c>
      <c r="H47" s="18">
        <v>2.7</v>
      </c>
      <c r="I47" s="18">
        <v>3.4</v>
      </c>
      <c r="J47" s="18">
        <v>4.3</v>
      </c>
      <c r="K47" s="16">
        <v>5</v>
      </c>
      <c r="L47" s="81">
        <v>65</v>
      </c>
      <c r="M47" s="20">
        <v>48</v>
      </c>
      <c r="N47" s="20">
        <v>17</v>
      </c>
    </row>
    <row r="48" spans="1:14" ht="18.75" customHeight="1">
      <c r="A48" s="6"/>
      <c r="B48" s="14" t="s">
        <v>78</v>
      </c>
      <c r="C48" s="15" t="s">
        <v>18</v>
      </c>
      <c r="D48" s="16">
        <v>449.2</v>
      </c>
      <c r="E48" s="16">
        <v>1871</v>
      </c>
      <c r="F48" s="16">
        <v>2582</v>
      </c>
      <c r="G48" s="81">
        <v>2780</v>
      </c>
      <c r="H48" s="18">
        <v>3.7</v>
      </c>
      <c r="I48" s="18">
        <v>4.1</v>
      </c>
      <c r="J48" s="18">
        <v>6.1</v>
      </c>
      <c r="K48" s="16">
        <v>5</v>
      </c>
      <c r="L48" s="81">
        <v>139</v>
      </c>
      <c r="M48" s="20">
        <v>104</v>
      </c>
      <c r="N48" s="20">
        <v>35</v>
      </c>
    </row>
    <row r="49" spans="1:14" ht="18.75" customHeight="1">
      <c r="A49" s="6"/>
      <c r="B49" s="14" t="s">
        <v>79</v>
      </c>
      <c r="C49" s="15" t="s">
        <v>19</v>
      </c>
      <c r="D49" s="16">
        <v>351.9</v>
      </c>
      <c r="E49" s="16">
        <v>2280</v>
      </c>
      <c r="F49" s="16">
        <v>2645</v>
      </c>
      <c r="G49" s="81">
        <v>3230</v>
      </c>
      <c r="H49" s="18">
        <v>7.1</v>
      </c>
      <c r="I49" s="18">
        <v>7.1</v>
      </c>
      <c r="J49" s="18">
        <v>9.1</v>
      </c>
      <c r="K49" s="16">
        <v>5</v>
      </c>
      <c r="L49" s="81">
        <v>161</v>
      </c>
      <c r="M49" s="20">
        <v>120</v>
      </c>
      <c r="N49" s="20">
        <v>41</v>
      </c>
    </row>
    <row r="50" spans="1:14" ht="15.75">
      <c r="A50" s="6"/>
      <c r="B50" s="14" t="s">
        <v>80</v>
      </c>
      <c r="C50" s="15" t="s">
        <v>20</v>
      </c>
      <c r="D50" s="16">
        <v>42.9</v>
      </c>
      <c r="E50" s="16">
        <v>149</v>
      </c>
      <c r="F50" s="16">
        <v>180</v>
      </c>
      <c r="G50" s="81">
        <v>255</v>
      </c>
      <c r="H50" s="18">
        <v>2.4</v>
      </c>
      <c r="I50" s="18">
        <v>3.4</v>
      </c>
      <c r="J50" s="18">
        <v>5.9</v>
      </c>
      <c r="K50" s="16">
        <v>5</v>
      </c>
      <c r="L50" s="81">
        <v>12</v>
      </c>
      <c r="M50" s="20">
        <v>9</v>
      </c>
      <c r="N50" s="20">
        <v>3</v>
      </c>
    </row>
    <row r="51" spans="1:14" ht="15.75">
      <c r="A51" s="6"/>
      <c r="B51" s="14" t="s">
        <v>81</v>
      </c>
      <c r="C51" s="15" t="s">
        <v>21</v>
      </c>
      <c r="D51" s="16">
        <v>22.8</v>
      </c>
      <c r="E51" s="16">
        <v>92</v>
      </c>
      <c r="F51" s="16">
        <v>111</v>
      </c>
      <c r="G51" s="81">
        <v>140</v>
      </c>
      <c r="H51" s="18">
        <v>2.5</v>
      </c>
      <c r="I51" s="18">
        <v>4.1</v>
      </c>
      <c r="J51" s="18">
        <v>6.1</v>
      </c>
      <c r="K51" s="16">
        <v>5</v>
      </c>
      <c r="L51" s="81">
        <v>7</v>
      </c>
      <c r="M51" s="20">
        <v>5</v>
      </c>
      <c r="N51" s="20">
        <v>2</v>
      </c>
    </row>
    <row r="52" spans="1:14" ht="15.75">
      <c r="A52" s="6"/>
      <c r="B52" s="14" t="s">
        <v>82</v>
      </c>
      <c r="C52" s="41" t="s">
        <v>241</v>
      </c>
      <c r="D52" s="16">
        <v>856.9</v>
      </c>
      <c r="E52" s="16">
        <v>1762</v>
      </c>
      <c r="F52" s="16">
        <v>1848</v>
      </c>
      <c r="G52" s="81">
        <v>1898</v>
      </c>
      <c r="H52" s="18">
        <v>1.9</v>
      </c>
      <c r="I52" s="18">
        <v>2.1</v>
      </c>
      <c r="J52" s="18">
        <v>2.2</v>
      </c>
      <c r="K52" s="16">
        <v>5</v>
      </c>
      <c r="L52" s="81">
        <v>94</v>
      </c>
      <c r="M52" s="20">
        <v>70</v>
      </c>
      <c r="N52" s="20">
        <v>24</v>
      </c>
    </row>
    <row r="53" spans="1:14" ht="15.75">
      <c r="A53" s="6"/>
      <c r="B53" s="14" t="s">
        <v>83</v>
      </c>
      <c r="C53" s="21" t="s">
        <v>11</v>
      </c>
      <c r="D53" s="29">
        <v>507.1</v>
      </c>
      <c r="E53" s="16">
        <v>93</v>
      </c>
      <c r="F53" s="16">
        <v>341</v>
      </c>
      <c r="G53" s="81">
        <v>420</v>
      </c>
      <c r="H53" s="16">
        <v>0</v>
      </c>
      <c r="I53" s="16">
        <v>0.1</v>
      </c>
      <c r="J53" s="18">
        <f>G53/D53</f>
        <v>0.8282390061131927</v>
      </c>
      <c r="K53" s="67">
        <v>5</v>
      </c>
      <c r="L53" s="68">
        <v>21</v>
      </c>
      <c r="M53" s="67">
        <v>15</v>
      </c>
      <c r="N53" s="67">
        <v>6</v>
      </c>
    </row>
    <row r="54" spans="1:14" ht="15.75">
      <c r="A54" s="6"/>
      <c r="B54" s="14" t="s">
        <v>84</v>
      </c>
      <c r="C54" s="21" t="s">
        <v>157</v>
      </c>
      <c r="D54" s="16">
        <v>143.5</v>
      </c>
      <c r="E54" s="16">
        <v>403</v>
      </c>
      <c r="F54" s="16">
        <v>406</v>
      </c>
      <c r="G54" s="81">
        <v>813</v>
      </c>
      <c r="H54" s="16">
        <v>0</v>
      </c>
      <c r="I54" s="16">
        <v>2.8</v>
      </c>
      <c r="J54" s="18">
        <f aca="true" t="shared" si="1" ref="J54:J59">G54/D54</f>
        <v>5.665505226480836</v>
      </c>
      <c r="K54" s="16">
        <v>5</v>
      </c>
      <c r="L54" s="81">
        <v>40</v>
      </c>
      <c r="M54" s="16">
        <v>30</v>
      </c>
      <c r="N54" s="16">
        <v>10</v>
      </c>
    </row>
    <row r="55" spans="1:14" ht="18.75" customHeight="1">
      <c r="A55" s="6"/>
      <c r="B55" s="14" t="s">
        <v>159</v>
      </c>
      <c r="C55" s="21" t="s">
        <v>158</v>
      </c>
      <c r="D55" s="16">
        <v>29.9</v>
      </c>
      <c r="E55" s="16">
        <v>3</v>
      </c>
      <c r="F55" s="16">
        <v>3</v>
      </c>
      <c r="G55" s="81">
        <v>9</v>
      </c>
      <c r="H55" s="16">
        <v>0</v>
      </c>
      <c r="I55" s="16">
        <v>0</v>
      </c>
      <c r="J55" s="18">
        <f t="shared" si="1"/>
        <v>0.3010033444816054</v>
      </c>
      <c r="K55" s="16">
        <v>5</v>
      </c>
      <c r="L55" s="81">
        <v>0</v>
      </c>
      <c r="M55" s="16">
        <v>0</v>
      </c>
      <c r="N55" s="16">
        <v>0</v>
      </c>
    </row>
    <row r="56" spans="1:14" ht="18.75" customHeight="1">
      <c r="A56" s="6"/>
      <c r="B56" s="14" t="s">
        <v>160</v>
      </c>
      <c r="C56" s="21" t="s">
        <v>22</v>
      </c>
      <c r="D56" s="16">
        <v>396.8</v>
      </c>
      <c r="E56" s="16">
        <v>584</v>
      </c>
      <c r="F56" s="16">
        <v>803</v>
      </c>
      <c r="G56" s="81">
        <v>876</v>
      </c>
      <c r="H56" s="16">
        <v>0</v>
      </c>
      <c r="I56" s="16">
        <v>1.5</v>
      </c>
      <c r="J56" s="18">
        <f t="shared" si="1"/>
        <v>2.2076612903225805</v>
      </c>
      <c r="K56" s="16">
        <v>5</v>
      </c>
      <c r="L56" s="81">
        <v>43</v>
      </c>
      <c r="M56" s="16">
        <v>32</v>
      </c>
      <c r="N56" s="16">
        <v>11</v>
      </c>
    </row>
    <row r="57" spans="1:14" ht="15.75">
      <c r="A57" s="6"/>
      <c r="B57" s="14" t="s">
        <v>183</v>
      </c>
      <c r="C57" s="23" t="s">
        <v>214</v>
      </c>
      <c r="D57" s="24">
        <v>21.24</v>
      </c>
      <c r="E57" s="16">
        <v>0</v>
      </c>
      <c r="F57" s="16">
        <v>0</v>
      </c>
      <c r="G57" s="81">
        <v>0</v>
      </c>
      <c r="H57" s="16">
        <v>0</v>
      </c>
      <c r="I57" s="16">
        <v>0</v>
      </c>
      <c r="J57" s="20">
        <f t="shared" si="1"/>
        <v>0</v>
      </c>
      <c r="K57" s="16">
        <v>5</v>
      </c>
      <c r="L57" s="81">
        <v>0</v>
      </c>
      <c r="M57" s="16">
        <v>0</v>
      </c>
      <c r="N57" s="16">
        <v>0</v>
      </c>
    </row>
    <row r="58" spans="1:14" ht="15.75">
      <c r="A58" s="6"/>
      <c r="B58" s="14" t="s">
        <v>184</v>
      </c>
      <c r="C58" s="23" t="s">
        <v>181</v>
      </c>
      <c r="D58" s="25">
        <v>95.6</v>
      </c>
      <c r="E58" s="16">
        <v>0</v>
      </c>
      <c r="F58" s="16">
        <v>46</v>
      </c>
      <c r="G58" s="81">
        <v>12</v>
      </c>
      <c r="H58" s="16">
        <v>0</v>
      </c>
      <c r="I58" s="16">
        <v>0</v>
      </c>
      <c r="J58" s="18">
        <f t="shared" si="1"/>
        <v>0.12552301255230125</v>
      </c>
      <c r="K58" s="67">
        <v>5</v>
      </c>
      <c r="L58" s="68">
        <v>0</v>
      </c>
      <c r="M58" s="67">
        <v>0</v>
      </c>
      <c r="N58" s="67">
        <v>0</v>
      </c>
    </row>
    <row r="59" spans="1:14" ht="15.75">
      <c r="A59" s="6"/>
      <c r="B59" s="14" t="s">
        <v>185</v>
      </c>
      <c r="C59" s="23" t="s">
        <v>182</v>
      </c>
      <c r="D59" s="25">
        <v>140.6</v>
      </c>
      <c r="E59" s="16">
        <v>32</v>
      </c>
      <c r="F59" s="16">
        <v>126</v>
      </c>
      <c r="G59" s="81">
        <v>162</v>
      </c>
      <c r="H59" s="16">
        <v>0</v>
      </c>
      <c r="I59" s="16">
        <v>0</v>
      </c>
      <c r="J59" s="18">
        <f t="shared" si="1"/>
        <v>1.1522048364153628</v>
      </c>
      <c r="K59" s="16">
        <v>5</v>
      </c>
      <c r="L59" s="81">
        <v>8</v>
      </c>
      <c r="M59" s="16">
        <v>6</v>
      </c>
      <c r="N59" s="16">
        <v>2</v>
      </c>
    </row>
    <row r="60" spans="1:14" ht="16.5" customHeight="1">
      <c r="A60" s="6"/>
      <c r="B60" s="14" t="s">
        <v>85</v>
      </c>
      <c r="C60" s="36" t="s">
        <v>11</v>
      </c>
      <c r="D60" s="37">
        <v>1388.8</v>
      </c>
      <c r="E60" s="19">
        <v>3006</v>
      </c>
      <c r="F60" s="19">
        <v>3539</v>
      </c>
      <c r="G60" s="81">
        <v>4020</v>
      </c>
      <c r="H60" s="18">
        <v>1.2</v>
      </c>
      <c r="I60" s="18">
        <v>1.6</v>
      </c>
      <c r="J60" s="18">
        <f>G60/D60</f>
        <v>2.894585253456221</v>
      </c>
      <c r="K60" s="16">
        <v>5</v>
      </c>
      <c r="L60" s="81">
        <v>201</v>
      </c>
      <c r="M60" s="16">
        <v>150</v>
      </c>
      <c r="N60" s="16">
        <v>51</v>
      </c>
    </row>
    <row r="61" spans="1:14" ht="15.75">
      <c r="A61" s="6"/>
      <c r="B61" s="14" t="s">
        <v>86</v>
      </c>
      <c r="C61" s="36" t="s">
        <v>23</v>
      </c>
      <c r="D61" s="37">
        <v>400</v>
      </c>
      <c r="E61" s="16">
        <v>1453</v>
      </c>
      <c r="F61" s="16">
        <v>1421</v>
      </c>
      <c r="G61" s="81">
        <v>1560</v>
      </c>
      <c r="H61" s="18">
        <v>3.2</v>
      </c>
      <c r="I61" s="18">
        <v>3.6</v>
      </c>
      <c r="J61" s="18">
        <f>G61/D61</f>
        <v>3.9</v>
      </c>
      <c r="K61" s="16">
        <v>5</v>
      </c>
      <c r="L61" s="81">
        <v>78</v>
      </c>
      <c r="M61" s="16">
        <v>58</v>
      </c>
      <c r="N61" s="16">
        <v>20</v>
      </c>
    </row>
    <row r="62" spans="1:14" ht="15.75">
      <c r="A62" s="6"/>
      <c r="B62" s="14" t="s">
        <v>225</v>
      </c>
      <c r="C62" s="36" t="s">
        <v>227</v>
      </c>
      <c r="D62" s="37">
        <v>17.4</v>
      </c>
      <c r="E62" s="16">
        <v>0</v>
      </c>
      <c r="F62" s="16">
        <v>100</v>
      </c>
      <c r="G62" s="81">
        <v>128</v>
      </c>
      <c r="H62" s="18">
        <v>0</v>
      </c>
      <c r="I62" s="18">
        <v>0</v>
      </c>
      <c r="J62" s="18">
        <f>G62/D62</f>
        <v>7.356321839080461</v>
      </c>
      <c r="K62" s="16">
        <v>5</v>
      </c>
      <c r="L62" s="81">
        <v>6</v>
      </c>
      <c r="M62" s="16">
        <v>4</v>
      </c>
      <c r="N62" s="16">
        <v>2</v>
      </c>
    </row>
    <row r="63" spans="1:14" ht="15.75">
      <c r="A63" s="6"/>
      <c r="B63" s="14" t="s">
        <v>226</v>
      </c>
      <c r="C63" s="36" t="s">
        <v>228</v>
      </c>
      <c r="D63" s="37">
        <v>210.3</v>
      </c>
      <c r="E63" s="16">
        <v>0</v>
      </c>
      <c r="F63" s="16">
        <v>388</v>
      </c>
      <c r="G63" s="81">
        <v>407</v>
      </c>
      <c r="H63" s="18">
        <v>0</v>
      </c>
      <c r="I63" s="18">
        <v>0</v>
      </c>
      <c r="J63" s="18">
        <f>G63/D63</f>
        <v>1.935330480266286</v>
      </c>
      <c r="K63" s="16">
        <v>5</v>
      </c>
      <c r="L63" s="81">
        <v>20</v>
      </c>
      <c r="M63" s="16">
        <v>15</v>
      </c>
      <c r="N63" s="16">
        <v>5</v>
      </c>
    </row>
    <row r="64" spans="1:14" ht="18.75" customHeight="1">
      <c r="A64" s="6"/>
      <c r="B64" s="14" t="s">
        <v>87</v>
      </c>
      <c r="C64" s="15" t="s">
        <v>11</v>
      </c>
      <c r="D64" s="16">
        <v>283.6</v>
      </c>
      <c r="E64" s="16">
        <v>0</v>
      </c>
      <c r="F64" s="16">
        <v>0</v>
      </c>
      <c r="G64" s="81">
        <v>0</v>
      </c>
      <c r="H64" s="18">
        <v>0.1</v>
      </c>
      <c r="I64" s="18">
        <v>0</v>
      </c>
      <c r="J64" s="20">
        <v>0</v>
      </c>
      <c r="K64" s="16">
        <v>0</v>
      </c>
      <c r="L64" s="81">
        <v>0</v>
      </c>
      <c r="M64" s="16">
        <v>0</v>
      </c>
      <c r="N64" s="16">
        <v>0</v>
      </c>
    </row>
    <row r="65" spans="1:14" ht="34.5" customHeight="1">
      <c r="A65" s="6"/>
      <c r="B65" s="14" t="s">
        <v>88</v>
      </c>
      <c r="C65" s="15" t="s">
        <v>113</v>
      </c>
      <c r="D65" s="16">
        <v>98.5</v>
      </c>
      <c r="E65" s="16">
        <v>36</v>
      </c>
      <c r="F65" s="16">
        <v>31</v>
      </c>
      <c r="G65" s="81">
        <v>25</v>
      </c>
      <c r="H65" s="18">
        <v>0.4</v>
      </c>
      <c r="I65" s="18">
        <v>0.4</v>
      </c>
      <c r="J65" s="18">
        <v>0.25</v>
      </c>
      <c r="K65" s="16">
        <v>5</v>
      </c>
      <c r="L65" s="81">
        <v>0</v>
      </c>
      <c r="M65" s="16">
        <v>0</v>
      </c>
      <c r="N65" s="16">
        <v>0</v>
      </c>
    </row>
    <row r="66" spans="1:14" ht="31.5">
      <c r="A66" s="6"/>
      <c r="B66" s="14" t="s">
        <v>89</v>
      </c>
      <c r="C66" s="15" t="s">
        <v>114</v>
      </c>
      <c r="D66" s="16">
        <v>152</v>
      </c>
      <c r="E66" s="16">
        <v>52</v>
      </c>
      <c r="F66" s="16">
        <v>44</v>
      </c>
      <c r="G66" s="81">
        <v>46</v>
      </c>
      <c r="H66" s="18">
        <v>0.4</v>
      </c>
      <c r="I66" s="18">
        <v>0.2</v>
      </c>
      <c r="J66" s="18">
        <v>0.3</v>
      </c>
      <c r="K66" s="16">
        <v>5</v>
      </c>
      <c r="L66" s="81">
        <v>2</v>
      </c>
      <c r="M66" s="16">
        <v>1</v>
      </c>
      <c r="N66" s="16">
        <v>1</v>
      </c>
    </row>
    <row r="67" spans="1:14" ht="15.75">
      <c r="A67" s="6"/>
      <c r="B67" s="14" t="s">
        <v>90</v>
      </c>
      <c r="C67" s="15" t="s">
        <v>115</v>
      </c>
      <c r="D67" s="16">
        <v>7.01</v>
      </c>
      <c r="E67" s="16">
        <v>0</v>
      </c>
      <c r="F67" s="16">
        <v>0</v>
      </c>
      <c r="G67" s="81">
        <v>0</v>
      </c>
      <c r="H67" s="20">
        <v>0</v>
      </c>
      <c r="I67" s="20">
        <v>0</v>
      </c>
      <c r="J67" s="20">
        <v>0</v>
      </c>
      <c r="K67" s="20">
        <v>0</v>
      </c>
      <c r="L67" s="52">
        <v>0</v>
      </c>
      <c r="M67" s="20">
        <v>0</v>
      </c>
      <c r="N67" s="20">
        <v>0</v>
      </c>
    </row>
    <row r="68" spans="1:14" ht="15.75">
      <c r="A68" s="6"/>
      <c r="B68" s="14" t="s">
        <v>91</v>
      </c>
      <c r="C68" s="15" t="s">
        <v>229</v>
      </c>
      <c r="D68" s="16">
        <v>8.4</v>
      </c>
      <c r="E68" s="16">
        <v>0</v>
      </c>
      <c r="F68" s="16">
        <v>0</v>
      </c>
      <c r="G68" s="81">
        <v>0</v>
      </c>
      <c r="H68" s="20">
        <v>0</v>
      </c>
      <c r="I68" s="20">
        <v>0</v>
      </c>
      <c r="J68" s="20">
        <v>0</v>
      </c>
      <c r="K68" s="20">
        <v>5</v>
      </c>
      <c r="L68" s="52">
        <v>0</v>
      </c>
      <c r="M68" s="20">
        <v>0</v>
      </c>
      <c r="N68" s="20">
        <v>0</v>
      </c>
    </row>
    <row r="69" spans="1:14" ht="15.75">
      <c r="A69" s="6"/>
      <c r="B69" s="14" t="s">
        <v>92</v>
      </c>
      <c r="C69" s="15" t="s">
        <v>11</v>
      </c>
      <c r="D69" s="16">
        <v>286.8</v>
      </c>
      <c r="E69" s="16">
        <v>0</v>
      </c>
      <c r="F69" s="16">
        <v>0</v>
      </c>
      <c r="G69" s="81">
        <v>0</v>
      </c>
      <c r="H69" s="22">
        <v>0.1</v>
      </c>
      <c r="I69" s="20">
        <v>0</v>
      </c>
      <c r="J69" s="20">
        <f>G69/D69</f>
        <v>0</v>
      </c>
      <c r="K69" s="16">
        <v>0</v>
      </c>
      <c r="L69" s="81">
        <v>0</v>
      </c>
      <c r="M69" s="16">
        <v>0</v>
      </c>
      <c r="N69" s="16">
        <v>0</v>
      </c>
    </row>
    <row r="70" spans="1:14" ht="31.5">
      <c r="A70" s="6"/>
      <c r="B70" s="14" t="s">
        <v>93</v>
      </c>
      <c r="C70" s="15" t="s">
        <v>116</v>
      </c>
      <c r="D70" s="16">
        <v>380</v>
      </c>
      <c r="E70" s="16">
        <v>10</v>
      </c>
      <c r="F70" s="16">
        <v>32</v>
      </c>
      <c r="G70" s="81">
        <v>10</v>
      </c>
      <c r="H70" s="18">
        <v>0.1</v>
      </c>
      <c r="I70" s="18" t="s">
        <v>212</v>
      </c>
      <c r="J70" s="60">
        <v>0.02</v>
      </c>
      <c r="K70" s="16">
        <v>5</v>
      </c>
      <c r="L70" s="81">
        <v>0</v>
      </c>
      <c r="M70" s="16">
        <v>0</v>
      </c>
      <c r="N70" s="16">
        <v>0</v>
      </c>
    </row>
    <row r="71" spans="1:14" ht="15.75">
      <c r="A71" s="6"/>
      <c r="B71" s="14" t="s">
        <v>94</v>
      </c>
      <c r="C71" s="15" t="s">
        <v>24</v>
      </c>
      <c r="D71" s="16">
        <v>252.3</v>
      </c>
      <c r="E71" s="16">
        <v>246</v>
      </c>
      <c r="F71" s="16">
        <v>321</v>
      </c>
      <c r="G71" s="81">
        <v>594</v>
      </c>
      <c r="H71" s="18">
        <v>0.4</v>
      </c>
      <c r="I71" s="18">
        <v>1.4</v>
      </c>
      <c r="J71" s="18">
        <f>G71/D71</f>
        <v>2.354340071343638</v>
      </c>
      <c r="K71" s="16">
        <v>5</v>
      </c>
      <c r="L71" s="81">
        <v>29</v>
      </c>
      <c r="M71" s="16">
        <v>21</v>
      </c>
      <c r="N71" s="16">
        <v>8</v>
      </c>
    </row>
    <row r="72" spans="1:14" ht="15.75">
      <c r="A72" s="6"/>
      <c r="B72" s="14" t="s">
        <v>187</v>
      </c>
      <c r="C72" s="34" t="s">
        <v>4</v>
      </c>
      <c r="D72" s="29">
        <v>273.5</v>
      </c>
      <c r="E72" s="19">
        <v>486</v>
      </c>
      <c r="F72" s="19">
        <v>497</v>
      </c>
      <c r="G72" s="81">
        <v>563</v>
      </c>
      <c r="H72" s="18">
        <v>0.1</v>
      </c>
      <c r="I72" s="18">
        <v>1.5</v>
      </c>
      <c r="J72" s="18">
        <f>G72/D72</f>
        <v>2.0585009140767823</v>
      </c>
      <c r="K72" s="16">
        <v>5</v>
      </c>
      <c r="L72" s="81">
        <v>28</v>
      </c>
      <c r="M72" s="16">
        <v>21</v>
      </c>
      <c r="N72" s="16">
        <v>7</v>
      </c>
    </row>
    <row r="73" spans="1:14" ht="25.5">
      <c r="A73" s="6"/>
      <c r="B73" s="14" t="s">
        <v>188</v>
      </c>
      <c r="C73" s="34" t="s">
        <v>117</v>
      </c>
      <c r="D73" s="35">
        <v>44.8</v>
      </c>
      <c r="E73" s="16">
        <v>13</v>
      </c>
      <c r="F73" s="16">
        <v>18</v>
      </c>
      <c r="G73" s="81">
        <v>29</v>
      </c>
      <c r="H73" s="18">
        <v>0</v>
      </c>
      <c r="I73" s="18">
        <v>0</v>
      </c>
      <c r="J73" s="18">
        <f aca="true" t="shared" si="2" ref="J73:J82">G73/D73</f>
        <v>0.6473214285714286</v>
      </c>
      <c r="K73" s="16">
        <v>5</v>
      </c>
      <c r="L73" s="81">
        <v>0</v>
      </c>
      <c r="M73" s="16">
        <v>0</v>
      </c>
      <c r="N73" s="16">
        <v>0</v>
      </c>
    </row>
    <row r="74" spans="1:14" s="4" customFormat="1" ht="25.5">
      <c r="A74" s="13"/>
      <c r="B74" s="14" t="s">
        <v>189</v>
      </c>
      <c r="C74" s="34" t="s">
        <v>118</v>
      </c>
      <c r="D74" s="35">
        <v>80.4</v>
      </c>
      <c r="E74" s="16">
        <v>41</v>
      </c>
      <c r="F74" s="16">
        <v>66</v>
      </c>
      <c r="G74" s="81">
        <v>98</v>
      </c>
      <c r="H74" s="18">
        <v>0.4</v>
      </c>
      <c r="I74" s="18">
        <v>0.3</v>
      </c>
      <c r="J74" s="18">
        <f t="shared" si="2"/>
        <v>1.2189054726368158</v>
      </c>
      <c r="K74" s="16">
        <v>4</v>
      </c>
      <c r="L74" s="81">
        <v>3</v>
      </c>
      <c r="M74" s="16">
        <v>2</v>
      </c>
      <c r="N74" s="16">
        <v>1</v>
      </c>
    </row>
    <row r="75" spans="1:14" ht="25.5">
      <c r="A75" s="6"/>
      <c r="B75" s="14" t="s">
        <v>190</v>
      </c>
      <c r="C75" s="34" t="s">
        <v>151</v>
      </c>
      <c r="D75" s="35">
        <v>65.2</v>
      </c>
      <c r="E75" s="16">
        <v>130</v>
      </c>
      <c r="F75" s="16">
        <v>134</v>
      </c>
      <c r="G75" s="81">
        <v>156</v>
      </c>
      <c r="H75" s="18">
        <v>0.1</v>
      </c>
      <c r="I75" s="18">
        <v>2.1</v>
      </c>
      <c r="J75" s="18">
        <f t="shared" si="2"/>
        <v>2.392638036809816</v>
      </c>
      <c r="K75" s="16">
        <v>5</v>
      </c>
      <c r="L75" s="81">
        <v>7</v>
      </c>
      <c r="M75" s="16">
        <v>5</v>
      </c>
      <c r="N75" s="16">
        <v>2</v>
      </c>
    </row>
    <row r="76" spans="1:14" ht="15.75">
      <c r="A76" s="6"/>
      <c r="B76" s="14" t="s">
        <v>95</v>
      </c>
      <c r="C76" s="34" t="s">
        <v>164</v>
      </c>
      <c r="D76" s="35">
        <v>33.8</v>
      </c>
      <c r="E76" s="19">
        <v>43</v>
      </c>
      <c r="F76" s="19">
        <v>48</v>
      </c>
      <c r="G76" s="81">
        <v>81</v>
      </c>
      <c r="H76" s="18" t="s">
        <v>212</v>
      </c>
      <c r="I76" s="18">
        <v>1.1</v>
      </c>
      <c r="J76" s="18">
        <f t="shared" si="2"/>
        <v>2.396449704142012</v>
      </c>
      <c r="K76" s="16">
        <v>5</v>
      </c>
      <c r="L76" s="81">
        <v>4</v>
      </c>
      <c r="M76" s="16">
        <v>3</v>
      </c>
      <c r="N76" s="16">
        <v>1</v>
      </c>
    </row>
    <row r="77" spans="1:14" ht="15.75">
      <c r="A77" s="6"/>
      <c r="B77" s="14" t="s">
        <v>96</v>
      </c>
      <c r="C77" s="34" t="s">
        <v>166</v>
      </c>
      <c r="D77" s="35">
        <v>35.1</v>
      </c>
      <c r="E77" s="19">
        <v>39</v>
      </c>
      <c r="F77" s="19">
        <v>61</v>
      </c>
      <c r="G77" s="81">
        <v>62</v>
      </c>
      <c r="H77" s="18">
        <v>0.1</v>
      </c>
      <c r="I77" s="18">
        <v>0.1</v>
      </c>
      <c r="J77" s="18">
        <f t="shared" si="2"/>
        <v>1.7663817663817662</v>
      </c>
      <c r="K77" s="16">
        <v>5</v>
      </c>
      <c r="L77" s="81">
        <v>3</v>
      </c>
      <c r="M77" s="16">
        <v>2</v>
      </c>
      <c r="N77" s="16">
        <v>1</v>
      </c>
    </row>
    <row r="78" spans="1:14" ht="18.75" customHeight="1">
      <c r="A78" s="6"/>
      <c r="B78" s="14" t="s">
        <v>191</v>
      </c>
      <c r="C78" s="34" t="s">
        <v>168</v>
      </c>
      <c r="D78" s="35">
        <v>119.3</v>
      </c>
      <c r="E78" s="19">
        <v>111</v>
      </c>
      <c r="F78" s="19">
        <v>141</v>
      </c>
      <c r="G78" s="81">
        <v>85</v>
      </c>
      <c r="H78" s="18">
        <v>0.5</v>
      </c>
      <c r="I78" s="18">
        <v>1</v>
      </c>
      <c r="J78" s="18">
        <f t="shared" si="2"/>
        <v>0.7124895222129086</v>
      </c>
      <c r="K78" s="16">
        <v>5</v>
      </c>
      <c r="L78" s="81">
        <v>4</v>
      </c>
      <c r="M78" s="16">
        <v>3</v>
      </c>
      <c r="N78" s="16">
        <v>1</v>
      </c>
    </row>
    <row r="79" spans="1:14" ht="19.5" customHeight="1">
      <c r="A79" s="6"/>
      <c r="B79" s="14" t="s">
        <v>192</v>
      </c>
      <c r="C79" s="34" t="s">
        <v>25</v>
      </c>
      <c r="D79" s="35">
        <v>28.2</v>
      </c>
      <c r="E79" s="16">
        <v>0</v>
      </c>
      <c r="F79" s="16">
        <v>77</v>
      </c>
      <c r="G79" s="81"/>
      <c r="H79" s="18">
        <v>0.6</v>
      </c>
      <c r="I79" s="18">
        <v>0.1</v>
      </c>
      <c r="J79" s="18">
        <f t="shared" si="2"/>
        <v>0</v>
      </c>
      <c r="K79" s="16"/>
      <c r="L79" s="81"/>
      <c r="M79" s="16"/>
      <c r="N79" s="16"/>
    </row>
    <row r="80" spans="1:14" ht="21.75" customHeight="1">
      <c r="A80" s="6"/>
      <c r="B80" s="14" t="s">
        <v>193</v>
      </c>
      <c r="C80" s="34" t="s">
        <v>26</v>
      </c>
      <c r="D80" s="35">
        <v>22.8</v>
      </c>
      <c r="E80" s="16">
        <v>57</v>
      </c>
      <c r="F80" s="16">
        <v>64</v>
      </c>
      <c r="G80" s="81">
        <v>79</v>
      </c>
      <c r="H80" s="18">
        <v>1.8</v>
      </c>
      <c r="I80" s="18">
        <v>2.3</v>
      </c>
      <c r="J80" s="18">
        <f t="shared" si="2"/>
        <v>3.4649122807017543</v>
      </c>
      <c r="K80" s="16">
        <v>5</v>
      </c>
      <c r="L80" s="81">
        <v>3</v>
      </c>
      <c r="M80" s="16">
        <v>2</v>
      </c>
      <c r="N80" s="16">
        <v>1</v>
      </c>
    </row>
    <row r="81" spans="1:14" ht="15.75">
      <c r="A81" s="6"/>
      <c r="B81" s="14" t="s">
        <v>194</v>
      </c>
      <c r="C81" s="38" t="s">
        <v>186</v>
      </c>
      <c r="D81" s="39">
        <v>30.3</v>
      </c>
      <c r="E81" s="16">
        <v>40</v>
      </c>
      <c r="F81" s="16">
        <v>78</v>
      </c>
      <c r="G81" s="81">
        <v>78</v>
      </c>
      <c r="H81" s="18">
        <v>0</v>
      </c>
      <c r="I81" s="18">
        <v>0.3</v>
      </c>
      <c r="J81" s="18">
        <f t="shared" si="2"/>
        <v>2.5742574257425743</v>
      </c>
      <c r="K81" s="16">
        <v>5</v>
      </c>
      <c r="L81" s="81">
        <v>3</v>
      </c>
      <c r="M81" s="16">
        <v>2</v>
      </c>
      <c r="N81" s="16">
        <v>1</v>
      </c>
    </row>
    <row r="82" spans="1:14" ht="15.75">
      <c r="A82" s="6"/>
      <c r="B82" s="14" t="s">
        <v>230</v>
      </c>
      <c r="C82" s="38" t="s">
        <v>213</v>
      </c>
      <c r="D82" s="39">
        <v>35.4</v>
      </c>
      <c r="E82" s="16">
        <v>0</v>
      </c>
      <c r="F82" s="16">
        <v>59</v>
      </c>
      <c r="G82" s="81">
        <v>41</v>
      </c>
      <c r="H82" s="18">
        <v>0</v>
      </c>
      <c r="I82" s="18">
        <v>0</v>
      </c>
      <c r="J82" s="18">
        <f t="shared" si="2"/>
        <v>1.1581920903954803</v>
      </c>
      <c r="K82" s="16">
        <v>5</v>
      </c>
      <c r="L82" s="81">
        <v>2</v>
      </c>
      <c r="M82" s="16">
        <v>0</v>
      </c>
      <c r="N82" s="16">
        <v>2</v>
      </c>
    </row>
    <row r="83" spans="1:14" ht="15.75">
      <c r="A83" s="6"/>
      <c r="B83" s="14" t="s">
        <v>196</v>
      </c>
      <c r="C83" s="15" t="s">
        <v>11</v>
      </c>
      <c r="D83" s="29">
        <v>1002.4</v>
      </c>
      <c r="E83" s="16">
        <v>559</v>
      </c>
      <c r="F83" s="16">
        <v>663</v>
      </c>
      <c r="G83" s="81">
        <v>1032</v>
      </c>
      <c r="H83" s="18">
        <v>0.3</v>
      </c>
      <c r="I83" s="18">
        <v>0.5</v>
      </c>
      <c r="J83" s="18">
        <f>G83/D83</f>
        <v>1.0295291300877893</v>
      </c>
      <c r="K83" s="16">
        <v>5</v>
      </c>
      <c r="L83" s="81">
        <v>51</v>
      </c>
      <c r="M83" s="16">
        <v>38</v>
      </c>
      <c r="N83" s="16">
        <v>13</v>
      </c>
    </row>
    <row r="84" spans="1:14" ht="31.5">
      <c r="A84" s="6"/>
      <c r="B84" s="14" t="s">
        <v>197</v>
      </c>
      <c r="C84" s="15" t="s">
        <v>119</v>
      </c>
      <c r="D84" s="16">
        <v>147.8</v>
      </c>
      <c r="E84" s="16">
        <v>0</v>
      </c>
      <c r="F84" s="16">
        <v>0</v>
      </c>
      <c r="G84" s="81">
        <v>140</v>
      </c>
      <c r="H84" s="18">
        <v>0.1</v>
      </c>
      <c r="I84" s="18">
        <v>0</v>
      </c>
      <c r="J84" s="18">
        <f aca="true" t="shared" si="3" ref="J84:J89">G84/D84</f>
        <v>0.9472259810554803</v>
      </c>
      <c r="K84" s="16">
        <v>3</v>
      </c>
      <c r="L84" s="81">
        <v>4</v>
      </c>
      <c r="M84" s="16">
        <v>3</v>
      </c>
      <c r="N84" s="16">
        <v>1</v>
      </c>
    </row>
    <row r="85" spans="1:14" ht="24.75" customHeight="1">
      <c r="A85" s="6"/>
      <c r="B85" s="14" t="s">
        <v>198</v>
      </c>
      <c r="C85" s="15" t="s">
        <v>152</v>
      </c>
      <c r="D85" s="16">
        <v>60.5</v>
      </c>
      <c r="E85" s="16">
        <v>2</v>
      </c>
      <c r="F85" s="16">
        <v>14</v>
      </c>
      <c r="G85" s="81">
        <v>137</v>
      </c>
      <c r="H85" s="18">
        <v>0</v>
      </c>
      <c r="I85" s="18">
        <v>0</v>
      </c>
      <c r="J85" s="18">
        <f t="shared" si="3"/>
        <v>2.2644628099173554</v>
      </c>
      <c r="K85" s="16">
        <v>3</v>
      </c>
      <c r="L85" s="81">
        <v>4</v>
      </c>
      <c r="M85" s="16">
        <v>3</v>
      </c>
      <c r="N85" s="16">
        <v>1</v>
      </c>
    </row>
    <row r="86" spans="1:14" ht="32.25" customHeight="1">
      <c r="A86" s="6"/>
      <c r="B86" s="14" t="s">
        <v>199</v>
      </c>
      <c r="C86" s="15" t="s">
        <v>120</v>
      </c>
      <c r="D86" s="16">
        <v>166.2</v>
      </c>
      <c r="E86" s="19">
        <v>54</v>
      </c>
      <c r="F86" s="19">
        <v>9</v>
      </c>
      <c r="G86" s="81">
        <v>249</v>
      </c>
      <c r="H86" s="18">
        <v>0.1</v>
      </c>
      <c r="I86" s="18">
        <v>0.1</v>
      </c>
      <c r="J86" s="18">
        <f t="shared" si="3"/>
        <v>1.4981949458483756</v>
      </c>
      <c r="K86" s="16">
        <v>3</v>
      </c>
      <c r="L86" s="81">
        <v>7</v>
      </c>
      <c r="M86" s="16">
        <v>5</v>
      </c>
      <c r="N86" s="16">
        <v>2</v>
      </c>
    </row>
    <row r="87" spans="1:14" ht="15.75">
      <c r="A87" s="6"/>
      <c r="B87" s="14" t="s">
        <v>200</v>
      </c>
      <c r="C87" s="15" t="s">
        <v>169</v>
      </c>
      <c r="D87" s="16">
        <v>31.01</v>
      </c>
      <c r="E87" s="19">
        <v>4</v>
      </c>
      <c r="F87" s="19">
        <v>4</v>
      </c>
      <c r="G87" s="81">
        <v>77</v>
      </c>
      <c r="H87" s="18">
        <v>0.1</v>
      </c>
      <c r="I87" s="18">
        <v>0</v>
      </c>
      <c r="J87" s="18">
        <f t="shared" si="3"/>
        <v>2.4830699774266365</v>
      </c>
      <c r="K87" s="16">
        <v>5</v>
      </c>
      <c r="L87" s="81">
        <v>3</v>
      </c>
      <c r="M87" s="16">
        <v>2</v>
      </c>
      <c r="N87" s="16">
        <v>1</v>
      </c>
    </row>
    <row r="88" spans="1:14" ht="31.5">
      <c r="A88" s="6"/>
      <c r="B88" s="14" t="s">
        <v>201</v>
      </c>
      <c r="C88" s="42" t="s">
        <v>242</v>
      </c>
      <c r="D88" s="25">
        <v>45.4</v>
      </c>
      <c r="E88" s="19">
        <v>156</v>
      </c>
      <c r="F88" s="19">
        <v>170</v>
      </c>
      <c r="G88" s="81">
        <v>207</v>
      </c>
      <c r="H88" s="18">
        <v>0</v>
      </c>
      <c r="I88" s="18">
        <v>3.1</v>
      </c>
      <c r="J88" s="18">
        <f t="shared" si="3"/>
        <v>4.559471365638767</v>
      </c>
      <c r="K88" s="16">
        <v>5</v>
      </c>
      <c r="L88" s="81">
        <v>10</v>
      </c>
      <c r="M88" s="16">
        <v>7</v>
      </c>
      <c r="N88" s="16">
        <v>3</v>
      </c>
    </row>
    <row r="89" spans="1:14" ht="15.75">
      <c r="A89" s="6"/>
      <c r="B89" s="14" t="s">
        <v>202</v>
      </c>
      <c r="C89" s="26" t="s">
        <v>195</v>
      </c>
      <c r="D89" s="25">
        <v>20.5</v>
      </c>
      <c r="E89" s="19">
        <v>0</v>
      </c>
      <c r="F89" s="19">
        <v>2</v>
      </c>
      <c r="G89" s="81">
        <v>18</v>
      </c>
      <c r="H89" s="18">
        <v>0</v>
      </c>
      <c r="I89" s="18">
        <v>0</v>
      </c>
      <c r="J89" s="18">
        <f t="shared" si="3"/>
        <v>0.8780487804878049</v>
      </c>
      <c r="K89" s="16">
        <v>5</v>
      </c>
      <c r="L89" s="81">
        <v>0</v>
      </c>
      <c r="M89" s="16">
        <v>0</v>
      </c>
      <c r="N89" s="16">
        <v>0</v>
      </c>
    </row>
    <row r="90" spans="1:14" ht="18.75" customHeight="1">
      <c r="A90" s="6"/>
      <c r="B90" s="14" t="s">
        <v>101</v>
      </c>
      <c r="C90" s="34" t="s">
        <v>11</v>
      </c>
      <c r="D90" s="40">
        <v>2738.4</v>
      </c>
      <c r="E90" s="16">
        <v>3748</v>
      </c>
      <c r="F90" s="16">
        <v>5239</v>
      </c>
      <c r="G90" s="81">
        <v>5787</v>
      </c>
      <c r="H90" s="18">
        <v>1</v>
      </c>
      <c r="I90" s="18">
        <v>1.2</v>
      </c>
      <c r="J90" s="18">
        <f aca="true" t="shared" si="4" ref="J90:J96">G90/D90</f>
        <v>2.1132778264680105</v>
      </c>
      <c r="K90" s="16">
        <v>5</v>
      </c>
      <c r="L90" s="81">
        <v>289</v>
      </c>
      <c r="M90" s="20">
        <v>217</v>
      </c>
      <c r="N90" s="20">
        <v>72</v>
      </c>
    </row>
    <row r="91" spans="1:14" ht="25.5">
      <c r="A91" s="6"/>
      <c r="B91" s="14" t="s">
        <v>102</v>
      </c>
      <c r="C91" s="34" t="s">
        <v>121</v>
      </c>
      <c r="D91" s="35">
        <v>171.3</v>
      </c>
      <c r="E91" s="16">
        <v>143</v>
      </c>
      <c r="F91" s="16">
        <v>168</v>
      </c>
      <c r="G91" s="81">
        <v>176</v>
      </c>
      <c r="H91" s="18">
        <v>0.9</v>
      </c>
      <c r="I91" s="18">
        <v>0.9</v>
      </c>
      <c r="J91" s="18">
        <f t="shared" si="4"/>
        <v>1.0274372446001168</v>
      </c>
      <c r="K91" s="16">
        <v>5</v>
      </c>
      <c r="L91" s="81">
        <v>8</v>
      </c>
      <c r="M91" s="20">
        <v>6</v>
      </c>
      <c r="N91" s="20">
        <v>2</v>
      </c>
    </row>
    <row r="92" spans="1:14" ht="15.75">
      <c r="A92" s="6"/>
      <c r="B92" s="14" t="s">
        <v>103</v>
      </c>
      <c r="C92" s="34" t="s">
        <v>27</v>
      </c>
      <c r="D92" s="35">
        <v>1607.3</v>
      </c>
      <c r="E92" s="16">
        <v>3436</v>
      </c>
      <c r="F92" s="16">
        <v>3707</v>
      </c>
      <c r="G92" s="81">
        <v>3893</v>
      </c>
      <c r="H92" s="18">
        <v>2.1</v>
      </c>
      <c r="I92" s="18">
        <v>2.2</v>
      </c>
      <c r="J92" s="18">
        <f t="shared" si="4"/>
        <v>2.422074286069807</v>
      </c>
      <c r="K92" s="16">
        <v>5</v>
      </c>
      <c r="L92" s="81">
        <v>194</v>
      </c>
      <c r="M92" s="20">
        <v>146</v>
      </c>
      <c r="N92" s="20">
        <v>48</v>
      </c>
    </row>
    <row r="93" spans="1:14" ht="18.75" customHeight="1">
      <c r="A93" s="6"/>
      <c r="B93" s="14" t="s">
        <v>104</v>
      </c>
      <c r="C93" s="34" t="s">
        <v>28</v>
      </c>
      <c r="D93" s="35">
        <v>554</v>
      </c>
      <c r="E93" s="16">
        <v>974</v>
      </c>
      <c r="F93" s="16">
        <v>1108</v>
      </c>
      <c r="G93" s="81">
        <v>1217</v>
      </c>
      <c r="H93" s="18">
        <v>1.7</v>
      </c>
      <c r="I93" s="18">
        <v>1.7</v>
      </c>
      <c r="J93" s="18">
        <f t="shared" si="4"/>
        <v>2.196750902527076</v>
      </c>
      <c r="K93" s="16">
        <v>5</v>
      </c>
      <c r="L93" s="81">
        <v>60</v>
      </c>
      <c r="M93" s="20">
        <v>45</v>
      </c>
      <c r="N93" s="20">
        <v>15</v>
      </c>
    </row>
    <row r="94" spans="1:14" ht="15.75">
      <c r="A94" s="6"/>
      <c r="B94" s="14" t="s">
        <v>105</v>
      </c>
      <c r="C94" s="34" t="s">
        <v>4</v>
      </c>
      <c r="D94" s="29">
        <v>1351.6</v>
      </c>
      <c r="E94" s="16">
        <v>2792</v>
      </c>
      <c r="F94" s="43">
        <v>3203</v>
      </c>
      <c r="G94" s="81">
        <v>3327</v>
      </c>
      <c r="H94" s="18">
        <v>0.5</v>
      </c>
      <c r="I94" s="18">
        <v>2.4</v>
      </c>
      <c r="J94" s="18">
        <f t="shared" si="4"/>
        <v>2.461527079017461</v>
      </c>
      <c r="K94" s="16">
        <v>5</v>
      </c>
      <c r="L94" s="81">
        <v>166</v>
      </c>
      <c r="M94" s="20">
        <v>124</v>
      </c>
      <c r="N94" s="20">
        <v>42</v>
      </c>
    </row>
    <row r="95" spans="1:14" ht="15.75">
      <c r="A95" s="6"/>
      <c r="B95" s="14" t="s">
        <v>106</v>
      </c>
      <c r="C95" s="34" t="s">
        <v>29</v>
      </c>
      <c r="D95" s="35">
        <v>2838.4</v>
      </c>
      <c r="E95" s="16">
        <v>5309</v>
      </c>
      <c r="F95" s="16">
        <v>5606</v>
      </c>
      <c r="G95" s="81">
        <v>6349</v>
      </c>
      <c r="H95" s="18">
        <v>1.1</v>
      </c>
      <c r="I95" s="18">
        <v>1.8</v>
      </c>
      <c r="J95" s="18">
        <f t="shared" si="4"/>
        <v>2.236823562570462</v>
      </c>
      <c r="K95" s="16">
        <v>5</v>
      </c>
      <c r="L95" s="81">
        <v>317</v>
      </c>
      <c r="M95" s="20">
        <v>238</v>
      </c>
      <c r="N95" s="20">
        <v>79</v>
      </c>
    </row>
    <row r="96" spans="1:14" ht="15.75">
      <c r="A96" s="6"/>
      <c r="B96" s="14" t="s">
        <v>107</v>
      </c>
      <c r="C96" s="15" t="s">
        <v>11</v>
      </c>
      <c r="D96" s="30">
        <v>776.8</v>
      </c>
      <c r="E96" s="16">
        <v>484</v>
      </c>
      <c r="F96" s="16">
        <v>451</v>
      </c>
      <c r="G96" s="81">
        <v>656</v>
      </c>
      <c r="H96" s="18">
        <v>0.9</v>
      </c>
      <c r="I96" s="18">
        <v>0.8</v>
      </c>
      <c r="J96" s="18">
        <f t="shared" si="4"/>
        <v>0.8444902162718847</v>
      </c>
      <c r="K96" s="16">
        <v>5</v>
      </c>
      <c r="L96" s="81">
        <v>28</v>
      </c>
      <c r="M96" s="16">
        <v>21</v>
      </c>
      <c r="N96" s="16">
        <v>7</v>
      </c>
    </row>
    <row r="97" spans="1:14" ht="31.5">
      <c r="A97" s="6"/>
      <c r="B97" s="14" t="s">
        <v>108</v>
      </c>
      <c r="C97" s="15" t="s">
        <v>122</v>
      </c>
      <c r="D97" s="16">
        <v>312.9</v>
      </c>
      <c r="E97" s="16">
        <v>0</v>
      </c>
      <c r="F97" s="16">
        <v>6</v>
      </c>
      <c r="G97" s="81">
        <v>6</v>
      </c>
      <c r="H97" s="20">
        <v>0</v>
      </c>
      <c r="I97" s="20">
        <v>0</v>
      </c>
      <c r="J97" s="22">
        <f aca="true" t="shared" si="5" ref="J97:J103">G97/D97</f>
        <v>0.019175455417066157</v>
      </c>
      <c r="K97" s="16">
        <v>0.02</v>
      </c>
      <c r="L97" s="81">
        <v>0</v>
      </c>
      <c r="M97" s="16">
        <v>0</v>
      </c>
      <c r="N97" s="16">
        <v>0</v>
      </c>
    </row>
    <row r="98" spans="1:14" ht="15.75">
      <c r="A98" s="6"/>
      <c r="B98" s="14" t="s">
        <v>109</v>
      </c>
      <c r="C98" s="15" t="s">
        <v>170</v>
      </c>
      <c r="D98" s="16">
        <v>54.5</v>
      </c>
      <c r="E98" s="16">
        <v>0</v>
      </c>
      <c r="F98" s="16">
        <v>120</v>
      </c>
      <c r="G98" s="81">
        <v>64</v>
      </c>
      <c r="H98" s="20">
        <v>0</v>
      </c>
      <c r="I98" s="20">
        <v>0</v>
      </c>
      <c r="J98" s="18">
        <f t="shared" si="5"/>
        <v>1.1743119266055047</v>
      </c>
      <c r="K98" s="16">
        <v>5</v>
      </c>
      <c r="L98" s="81">
        <v>3</v>
      </c>
      <c r="M98" s="16">
        <v>2</v>
      </c>
      <c r="N98" s="16">
        <v>1</v>
      </c>
    </row>
    <row r="99" spans="1:14" ht="18.75" customHeight="1">
      <c r="A99" s="6"/>
      <c r="B99" s="14" t="s">
        <v>110</v>
      </c>
      <c r="C99" s="15" t="s">
        <v>30</v>
      </c>
      <c r="D99" s="16">
        <v>30.5</v>
      </c>
      <c r="E99" s="16">
        <v>0</v>
      </c>
      <c r="F99" s="16">
        <v>0</v>
      </c>
      <c r="G99" s="81">
        <v>0</v>
      </c>
      <c r="H99" s="20">
        <v>0</v>
      </c>
      <c r="I99" s="20">
        <v>0</v>
      </c>
      <c r="J99" s="20">
        <f t="shared" si="5"/>
        <v>0</v>
      </c>
      <c r="K99" s="16">
        <v>0</v>
      </c>
      <c r="L99" s="81">
        <v>0</v>
      </c>
      <c r="M99" s="16">
        <v>0</v>
      </c>
      <c r="N99" s="16">
        <v>0</v>
      </c>
    </row>
    <row r="100" spans="1:14" ht="24.75" customHeight="1">
      <c r="A100" s="6"/>
      <c r="B100" s="14" t="s">
        <v>111</v>
      </c>
      <c r="C100" s="15" t="s">
        <v>31</v>
      </c>
      <c r="D100" s="16">
        <v>25.3</v>
      </c>
      <c r="E100" s="16">
        <v>0</v>
      </c>
      <c r="F100" s="16">
        <v>0</v>
      </c>
      <c r="G100" s="81">
        <v>0</v>
      </c>
      <c r="H100" s="20">
        <v>0</v>
      </c>
      <c r="I100" s="20">
        <v>0</v>
      </c>
      <c r="J100" s="20">
        <f t="shared" si="5"/>
        <v>0</v>
      </c>
      <c r="K100" s="16">
        <v>0</v>
      </c>
      <c r="L100" s="81">
        <v>0</v>
      </c>
      <c r="M100" s="16">
        <v>0</v>
      </c>
      <c r="N100" s="16">
        <v>0</v>
      </c>
    </row>
    <row r="101" spans="1:14" ht="15.75">
      <c r="A101" s="6"/>
      <c r="B101" s="14" t="s">
        <v>154</v>
      </c>
      <c r="C101" s="15" t="s">
        <v>32</v>
      </c>
      <c r="D101" s="16">
        <v>284.8</v>
      </c>
      <c r="E101" s="16">
        <v>446</v>
      </c>
      <c r="F101" s="16">
        <v>546</v>
      </c>
      <c r="G101" s="81">
        <v>650</v>
      </c>
      <c r="H101" s="18">
        <v>2.2</v>
      </c>
      <c r="I101" s="18">
        <v>1.5</v>
      </c>
      <c r="J101" s="18">
        <f t="shared" si="5"/>
        <v>2.282303370786517</v>
      </c>
      <c r="K101" s="16">
        <v>2.2</v>
      </c>
      <c r="L101" s="81">
        <v>0</v>
      </c>
      <c r="M101" s="16">
        <v>0</v>
      </c>
      <c r="N101" s="16">
        <v>0</v>
      </c>
    </row>
    <row r="102" spans="1:14" ht="15.75">
      <c r="A102" s="6"/>
      <c r="B102" s="14" t="s">
        <v>171</v>
      </c>
      <c r="C102" s="15" t="s">
        <v>155</v>
      </c>
      <c r="D102" s="16">
        <v>47.1</v>
      </c>
      <c r="E102" s="19">
        <v>0</v>
      </c>
      <c r="F102" s="19">
        <v>7</v>
      </c>
      <c r="G102" s="81">
        <v>0</v>
      </c>
      <c r="H102" s="18">
        <v>0.1</v>
      </c>
      <c r="I102" s="20">
        <v>0</v>
      </c>
      <c r="J102" s="18">
        <f t="shared" si="5"/>
        <v>0</v>
      </c>
      <c r="K102" s="16"/>
      <c r="L102" s="81">
        <v>0</v>
      </c>
      <c r="M102" s="16">
        <v>0</v>
      </c>
      <c r="N102" s="16">
        <v>0</v>
      </c>
    </row>
    <row r="103" spans="1:14" ht="27.75" customHeight="1">
      <c r="A103" s="6"/>
      <c r="B103" s="14" t="s">
        <v>204</v>
      </c>
      <c r="C103" s="15" t="s">
        <v>203</v>
      </c>
      <c r="D103" s="16">
        <v>35.2</v>
      </c>
      <c r="E103" s="19">
        <v>48</v>
      </c>
      <c r="F103" s="19">
        <v>94</v>
      </c>
      <c r="G103" s="81">
        <v>0</v>
      </c>
      <c r="H103" s="20">
        <v>0</v>
      </c>
      <c r="I103" s="18">
        <v>1.1</v>
      </c>
      <c r="J103" s="18">
        <f t="shared" si="5"/>
        <v>0</v>
      </c>
      <c r="K103" s="16"/>
      <c r="L103" s="81">
        <v>4</v>
      </c>
      <c r="M103" s="16">
        <v>3</v>
      </c>
      <c r="N103" s="16">
        <v>1</v>
      </c>
    </row>
    <row r="104" spans="1:14" ht="15.75">
      <c r="A104" s="6"/>
      <c r="B104" s="14" t="s">
        <v>123</v>
      </c>
      <c r="C104" s="15" t="s">
        <v>11</v>
      </c>
      <c r="D104" s="29">
        <v>891.1</v>
      </c>
      <c r="E104" s="16">
        <v>892</v>
      </c>
      <c r="F104" s="16">
        <v>1086</v>
      </c>
      <c r="G104" s="81">
        <v>1135</v>
      </c>
      <c r="H104" s="18">
        <v>0.5</v>
      </c>
      <c r="I104" s="18">
        <v>0.8</v>
      </c>
      <c r="J104" s="18">
        <f>G104/D104</f>
        <v>1.2737066546964426</v>
      </c>
      <c r="K104" s="16">
        <v>5</v>
      </c>
      <c r="L104" s="81">
        <v>56</v>
      </c>
      <c r="M104" s="16">
        <v>42</v>
      </c>
      <c r="N104" s="16">
        <v>14</v>
      </c>
    </row>
    <row r="105" spans="1:14" ht="31.5">
      <c r="A105" s="6"/>
      <c r="B105" s="14" t="s">
        <v>124</v>
      </c>
      <c r="C105" s="15" t="s">
        <v>125</v>
      </c>
      <c r="D105" s="16">
        <v>57.6</v>
      </c>
      <c r="E105" s="16">
        <v>0</v>
      </c>
      <c r="F105" s="16">
        <v>0</v>
      </c>
      <c r="G105" s="81">
        <v>0</v>
      </c>
      <c r="H105" s="18">
        <v>0.1</v>
      </c>
      <c r="I105" s="18">
        <v>0</v>
      </c>
      <c r="J105" s="18">
        <f aca="true" t="shared" si="6" ref="J105:J115">G105/D105</f>
        <v>0</v>
      </c>
      <c r="K105" s="16">
        <v>0</v>
      </c>
      <c r="L105" s="81">
        <v>0</v>
      </c>
      <c r="M105" s="16">
        <v>0</v>
      </c>
      <c r="N105" s="16">
        <v>0</v>
      </c>
    </row>
    <row r="106" spans="1:14" ht="15.75">
      <c r="A106" s="6"/>
      <c r="B106" s="14" t="s">
        <v>161</v>
      </c>
      <c r="C106" s="34" t="s">
        <v>244</v>
      </c>
      <c r="D106" s="35">
        <v>40.6</v>
      </c>
      <c r="E106" s="16">
        <v>0</v>
      </c>
      <c r="F106" s="16">
        <v>0</v>
      </c>
      <c r="G106" s="81">
        <v>137</v>
      </c>
      <c r="H106" s="16">
        <v>0</v>
      </c>
      <c r="I106" s="16">
        <v>0</v>
      </c>
      <c r="J106" s="16">
        <v>0</v>
      </c>
      <c r="K106" s="16">
        <v>5</v>
      </c>
      <c r="L106" s="81">
        <v>6</v>
      </c>
      <c r="M106" s="16">
        <v>4</v>
      </c>
      <c r="N106" s="16">
        <v>2</v>
      </c>
    </row>
    <row r="107" spans="1:14" ht="15.75">
      <c r="A107" s="6"/>
      <c r="B107" s="14" t="s">
        <v>162</v>
      </c>
      <c r="C107" s="15" t="s">
        <v>172</v>
      </c>
      <c r="D107" s="16">
        <v>54.3</v>
      </c>
      <c r="E107" s="16">
        <v>37</v>
      </c>
      <c r="F107" s="16">
        <v>27</v>
      </c>
      <c r="G107" s="81">
        <v>46</v>
      </c>
      <c r="H107" s="18">
        <v>0.5</v>
      </c>
      <c r="I107" s="18">
        <v>0.1</v>
      </c>
      <c r="J107" s="18">
        <f t="shared" si="6"/>
        <v>0.847145488029466</v>
      </c>
      <c r="K107" s="16">
        <v>5</v>
      </c>
      <c r="L107" s="81">
        <v>2</v>
      </c>
      <c r="M107" s="16">
        <v>0</v>
      </c>
      <c r="N107" s="16">
        <v>2</v>
      </c>
    </row>
    <row r="108" spans="1:14" ht="15.75">
      <c r="A108" s="6"/>
      <c r="B108" s="14" t="s">
        <v>163</v>
      </c>
      <c r="C108" s="15" t="s">
        <v>173</v>
      </c>
      <c r="D108" s="16">
        <v>96.9</v>
      </c>
      <c r="E108" s="16">
        <v>37</v>
      </c>
      <c r="F108" s="16">
        <v>83</v>
      </c>
      <c r="G108" s="81">
        <v>83</v>
      </c>
      <c r="H108" s="18">
        <v>0.5</v>
      </c>
      <c r="I108" s="18">
        <v>0.1</v>
      </c>
      <c r="J108" s="18">
        <f t="shared" si="6"/>
        <v>0.8565531475748194</v>
      </c>
      <c r="K108" s="16">
        <v>5</v>
      </c>
      <c r="L108" s="81">
        <v>4</v>
      </c>
      <c r="M108" s="16">
        <v>3</v>
      </c>
      <c r="N108" s="16">
        <v>1</v>
      </c>
    </row>
    <row r="109" spans="1:14" ht="15.75">
      <c r="A109" s="6"/>
      <c r="B109" s="14" t="s">
        <v>165</v>
      </c>
      <c r="C109" s="15" t="s">
        <v>174</v>
      </c>
      <c r="D109" s="16">
        <v>31.2</v>
      </c>
      <c r="E109" s="16">
        <v>46</v>
      </c>
      <c r="F109" s="16">
        <v>70</v>
      </c>
      <c r="G109" s="81">
        <v>114</v>
      </c>
      <c r="H109" s="18">
        <v>0.5</v>
      </c>
      <c r="I109" s="18">
        <v>1.1</v>
      </c>
      <c r="J109" s="18">
        <f t="shared" si="6"/>
        <v>3.6538461538461537</v>
      </c>
      <c r="K109" s="16">
        <v>5</v>
      </c>
      <c r="L109" s="81">
        <v>5</v>
      </c>
      <c r="M109" s="16">
        <v>3</v>
      </c>
      <c r="N109" s="16">
        <v>2</v>
      </c>
    </row>
    <row r="110" spans="1:14" ht="15.75">
      <c r="A110" s="6"/>
      <c r="B110" s="14" t="s">
        <v>167</v>
      </c>
      <c r="C110" s="15" t="s">
        <v>175</v>
      </c>
      <c r="D110" s="16">
        <v>15.5</v>
      </c>
      <c r="E110" s="16">
        <v>47</v>
      </c>
      <c r="F110" s="16">
        <v>47</v>
      </c>
      <c r="G110" s="81">
        <v>50</v>
      </c>
      <c r="H110" s="18">
        <v>0.5</v>
      </c>
      <c r="I110" s="18">
        <v>2.5</v>
      </c>
      <c r="J110" s="18">
        <f t="shared" si="6"/>
        <v>3.225806451612903</v>
      </c>
      <c r="K110" s="16">
        <v>5</v>
      </c>
      <c r="L110" s="81">
        <v>2</v>
      </c>
      <c r="M110" s="16">
        <v>1</v>
      </c>
      <c r="N110" s="16">
        <v>1</v>
      </c>
    </row>
    <row r="111" spans="1:14" ht="18.75" customHeight="1">
      <c r="A111" s="6"/>
      <c r="B111" s="14" t="s">
        <v>208</v>
      </c>
      <c r="C111" s="21" t="s">
        <v>205</v>
      </c>
      <c r="D111" s="25">
        <v>52.1</v>
      </c>
      <c r="E111" s="16">
        <v>19</v>
      </c>
      <c r="F111" s="16">
        <v>50</v>
      </c>
      <c r="G111" s="81">
        <v>70</v>
      </c>
      <c r="H111" s="20">
        <v>0</v>
      </c>
      <c r="I111" s="20">
        <v>0</v>
      </c>
      <c r="J111" s="18">
        <f t="shared" si="6"/>
        <v>1.3435700575815739</v>
      </c>
      <c r="K111" s="16">
        <v>5</v>
      </c>
      <c r="L111" s="81">
        <v>3</v>
      </c>
      <c r="M111" s="16">
        <v>2</v>
      </c>
      <c r="N111" s="16">
        <v>1</v>
      </c>
    </row>
    <row r="112" spans="1:14" ht="16.5" customHeight="1">
      <c r="A112" s="6"/>
      <c r="B112" s="14" t="s">
        <v>209</v>
      </c>
      <c r="C112" s="21" t="s">
        <v>206</v>
      </c>
      <c r="D112" s="25">
        <v>59.4</v>
      </c>
      <c r="E112" s="16">
        <v>22</v>
      </c>
      <c r="F112" s="16">
        <v>23</v>
      </c>
      <c r="G112" s="81">
        <v>24</v>
      </c>
      <c r="H112" s="20">
        <v>0</v>
      </c>
      <c r="I112" s="20">
        <v>0</v>
      </c>
      <c r="J112" s="18">
        <f t="shared" si="6"/>
        <v>0.40404040404040403</v>
      </c>
      <c r="K112" s="67">
        <v>5</v>
      </c>
      <c r="L112" s="68">
        <v>1</v>
      </c>
      <c r="M112" s="67">
        <v>0</v>
      </c>
      <c r="N112" s="67">
        <v>1</v>
      </c>
    </row>
    <row r="113" spans="1:14" s="4" customFormat="1" ht="15.75">
      <c r="A113" s="13"/>
      <c r="B113" s="14" t="s">
        <v>231</v>
      </c>
      <c r="C113" s="21" t="s">
        <v>207</v>
      </c>
      <c r="D113" s="25">
        <v>13.8</v>
      </c>
      <c r="E113" s="16">
        <v>23</v>
      </c>
      <c r="F113" s="16">
        <v>53</v>
      </c>
      <c r="G113" s="81">
        <v>52</v>
      </c>
      <c r="H113" s="20">
        <v>0</v>
      </c>
      <c r="I113" s="20">
        <v>0</v>
      </c>
      <c r="J113" s="18">
        <f t="shared" si="6"/>
        <v>3.7681159420289854</v>
      </c>
      <c r="K113" s="16">
        <v>5</v>
      </c>
      <c r="L113" s="81">
        <v>2</v>
      </c>
      <c r="M113" s="16">
        <v>1</v>
      </c>
      <c r="N113" s="16">
        <v>1</v>
      </c>
    </row>
    <row r="114" spans="1:14" s="4" customFormat="1" ht="15.75">
      <c r="A114" s="13"/>
      <c r="B114" s="14" t="s">
        <v>232</v>
      </c>
      <c r="C114" s="38" t="s">
        <v>233</v>
      </c>
      <c r="D114" s="39">
        <v>56.6</v>
      </c>
      <c r="E114" s="16">
        <v>0</v>
      </c>
      <c r="F114" s="16">
        <v>51</v>
      </c>
      <c r="G114" s="81">
        <v>67</v>
      </c>
      <c r="H114" s="20">
        <v>0</v>
      </c>
      <c r="I114" s="20">
        <v>0</v>
      </c>
      <c r="J114" s="18">
        <f t="shared" si="6"/>
        <v>1.1837455830388692</v>
      </c>
      <c r="K114" s="16">
        <v>5</v>
      </c>
      <c r="L114" s="81">
        <v>3</v>
      </c>
      <c r="M114" s="16">
        <v>2</v>
      </c>
      <c r="N114" s="16">
        <v>1</v>
      </c>
    </row>
    <row r="115" spans="1:14" s="4" customFormat="1" ht="15.75">
      <c r="A115" s="13"/>
      <c r="B115" s="14" t="s">
        <v>243</v>
      </c>
      <c r="C115" s="38" t="s">
        <v>234</v>
      </c>
      <c r="D115" s="39">
        <v>40.8</v>
      </c>
      <c r="E115" s="16">
        <v>0</v>
      </c>
      <c r="F115" s="16">
        <v>83</v>
      </c>
      <c r="G115" s="81">
        <v>70</v>
      </c>
      <c r="H115" s="20">
        <v>0</v>
      </c>
      <c r="I115" s="20">
        <v>0</v>
      </c>
      <c r="J115" s="18">
        <f t="shared" si="6"/>
        <v>1.715686274509804</v>
      </c>
      <c r="K115" s="16">
        <v>5</v>
      </c>
      <c r="L115" s="81">
        <v>3</v>
      </c>
      <c r="M115" s="16">
        <v>2</v>
      </c>
      <c r="N115" s="16">
        <v>1</v>
      </c>
    </row>
    <row r="116" spans="1:14" ht="17.25" customHeight="1">
      <c r="A116" s="6"/>
      <c r="B116" s="14" t="s">
        <v>126</v>
      </c>
      <c r="C116" s="34" t="s">
        <v>4</v>
      </c>
      <c r="D116" s="35">
        <v>816</v>
      </c>
      <c r="E116" s="19">
        <v>183</v>
      </c>
      <c r="F116" s="19">
        <v>392</v>
      </c>
      <c r="G116" s="81">
        <v>654</v>
      </c>
      <c r="H116" s="18">
        <v>0.36</v>
      </c>
      <c r="I116" s="18">
        <v>0.4</v>
      </c>
      <c r="J116" s="18">
        <f>G116/D116</f>
        <v>0.8014705882352942</v>
      </c>
      <c r="K116" s="16">
        <v>5</v>
      </c>
      <c r="L116" s="81">
        <v>32</v>
      </c>
      <c r="M116" s="16">
        <v>24</v>
      </c>
      <c r="N116" s="16">
        <v>8</v>
      </c>
    </row>
    <row r="117" spans="1:14" ht="25.5">
      <c r="A117" s="6"/>
      <c r="B117" s="14" t="s">
        <v>176</v>
      </c>
      <c r="C117" s="34" t="s">
        <v>177</v>
      </c>
      <c r="D117" s="69">
        <v>194.7</v>
      </c>
      <c r="E117" s="19">
        <v>13</v>
      </c>
      <c r="F117" s="19">
        <v>85</v>
      </c>
      <c r="G117" s="81">
        <v>0</v>
      </c>
      <c r="H117" s="18">
        <v>0.3</v>
      </c>
      <c r="I117" s="18">
        <v>0</v>
      </c>
      <c r="J117" s="18">
        <f>G117/D117</f>
        <v>0</v>
      </c>
      <c r="K117" s="16">
        <v>0</v>
      </c>
      <c r="L117" s="81">
        <v>0</v>
      </c>
      <c r="M117" s="16">
        <v>0</v>
      </c>
      <c r="N117" s="16">
        <v>0</v>
      </c>
    </row>
    <row r="118" spans="1:14" ht="25.5">
      <c r="A118" s="6"/>
      <c r="B118" s="14" t="s">
        <v>235</v>
      </c>
      <c r="C118" s="34" t="s">
        <v>237</v>
      </c>
      <c r="D118" s="69">
        <v>79.3</v>
      </c>
      <c r="E118" s="19">
        <v>0</v>
      </c>
      <c r="F118" s="19">
        <v>7</v>
      </c>
      <c r="G118" s="81">
        <v>0</v>
      </c>
      <c r="H118" s="18">
        <v>0</v>
      </c>
      <c r="I118" s="18">
        <v>0</v>
      </c>
      <c r="J118" s="18">
        <f>G118/D118</f>
        <v>0</v>
      </c>
      <c r="K118" s="16">
        <v>0</v>
      </c>
      <c r="L118" s="43">
        <v>0</v>
      </c>
      <c r="M118" s="16">
        <v>0</v>
      </c>
      <c r="N118" s="16">
        <v>0</v>
      </c>
    </row>
    <row r="119" spans="1:14" ht="15.75">
      <c r="A119" s="6"/>
      <c r="B119" s="14" t="s">
        <v>236</v>
      </c>
      <c r="C119" s="34" t="s">
        <v>182</v>
      </c>
      <c r="D119" s="35">
        <v>69</v>
      </c>
      <c r="E119" s="19">
        <v>0</v>
      </c>
      <c r="F119" s="19">
        <v>40</v>
      </c>
      <c r="G119" s="81">
        <v>27</v>
      </c>
      <c r="H119" s="18">
        <v>0</v>
      </c>
      <c r="I119" s="18">
        <v>0</v>
      </c>
      <c r="J119" s="18">
        <f>G119/D119</f>
        <v>0.391304347826087</v>
      </c>
      <c r="K119" s="16">
        <v>5</v>
      </c>
      <c r="L119" s="43">
        <v>1</v>
      </c>
      <c r="M119" s="16">
        <v>0</v>
      </c>
      <c r="N119" s="16">
        <v>1</v>
      </c>
    </row>
    <row r="120" spans="1:14" ht="15.75">
      <c r="A120" s="6"/>
      <c r="B120" s="14" t="s">
        <v>97</v>
      </c>
      <c r="C120" s="15" t="s">
        <v>11</v>
      </c>
      <c r="D120" s="16">
        <v>359.01</v>
      </c>
      <c r="E120" s="16">
        <v>13</v>
      </c>
      <c r="F120" s="16">
        <v>23</v>
      </c>
      <c r="G120" s="81">
        <v>37</v>
      </c>
      <c r="H120" s="16">
        <v>0.08</v>
      </c>
      <c r="I120" s="16">
        <v>0</v>
      </c>
      <c r="J120" s="18">
        <f>G120/D120</f>
        <v>0.10306119606696193</v>
      </c>
      <c r="K120" s="16">
        <v>5</v>
      </c>
      <c r="L120" s="81">
        <v>1</v>
      </c>
      <c r="M120" s="16">
        <v>0</v>
      </c>
      <c r="N120" s="16">
        <v>1</v>
      </c>
    </row>
    <row r="121" spans="1:14" ht="47.25">
      <c r="A121" s="6"/>
      <c r="B121" s="14" t="s">
        <v>98</v>
      </c>
      <c r="C121" s="15" t="s">
        <v>136</v>
      </c>
      <c r="D121" s="16">
        <v>65.5</v>
      </c>
      <c r="E121" s="16">
        <v>1</v>
      </c>
      <c r="F121" s="16">
        <v>1</v>
      </c>
      <c r="G121" s="81">
        <v>9</v>
      </c>
      <c r="H121" s="16">
        <v>0</v>
      </c>
      <c r="I121" s="16">
        <v>0</v>
      </c>
      <c r="J121" s="20">
        <f aca="true" t="shared" si="7" ref="J121:J132">G121/D121</f>
        <v>0.13740458015267176</v>
      </c>
      <c r="K121" s="16">
        <v>5</v>
      </c>
      <c r="L121" s="81">
        <v>0</v>
      </c>
      <c r="M121" s="16">
        <v>0</v>
      </c>
      <c r="N121" s="16">
        <v>0</v>
      </c>
    </row>
    <row r="122" spans="1:14" ht="47.25">
      <c r="A122" s="6"/>
      <c r="B122" s="14" t="s">
        <v>99</v>
      </c>
      <c r="C122" s="15" t="s">
        <v>137</v>
      </c>
      <c r="D122" s="16">
        <v>69.3</v>
      </c>
      <c r="E122" s="16">
        <v>0</v>
      </c>
      <c r="F122" s="16">
        <v>0</v>
      </c>
      <c r="G122" s="81">
        <v>0</v>
      </c>
      <c r="H122" s="16">
        <v>0</v>
      </c>
      <c r="I122" s="16">
        <v>0</v>
      </c>
      <c r="J122" s="20">
        <f t="shared" si="7"/>
        <v>0</v>
      </c>
      <c r="K122" s="16">
        <v>0</v>
      </c>
      <c r="L122" s="81">
        <v>0</v>
      </c>
      <c r="M122" s="16">
        <v>0</v>
      </c>
      <c r="N122" s="16">
        <v>0</v>
      </c>
    </row>
    <row r="123" spans="1:14" ht="31.5">
      <c r="A123" s="6"/>
      <c r="B123" s="14" t="s">
        <v>100</v>
      </c>
      <c r="C123" s="15" t="s">
        <v>138</v>
      </c>
      <c r="D123" s="16">
        <v>66.2</v>
      </c>
      <c r="E123" s="16">
        <v>0</v>
      </c>
      <c r="F123" s="16">
        <v>0</v>
      </c>
      <c r="G123" s="81">
        <v>0</v>
      </c>
      <c r="H123" s="16">
        <v>0</v>
      </c>
      <c r="I123" s="16">
        <v>0</v>
      </c>
      <c r="J123" s="20">
        <f t="shared" si="7"/>
        <v>0</v>
      </c>
      <c r="K123" s="16">
        <v>0</v>
      </c>
      <c r="L123" s="81">
        <v>0</v>
      </c>
      <c r="M123" s="16">
        <v>0</v>
      </c>
      <c r="N123" s="16">
        <v>0</v>
      </c>
    </row>
    <row r="124" spans="1:14" ht="31.5">
      <c r="A124" s="6"/>
      <c r="B124" s="14" t="s">
        <v>127</v>
      </c>
      <c r="C124" s="15" t="s">
        <v>139</v>
      </c>
      <c r="D124" s="16">
        <v>78.5</v>
      </c>
      <c r="E124" s="16">
        <v>0</v>
      </c>
      <c r="F124" s="16">
        <v>0</v>
      </c>
      <c r="G124" s="81">
        <v>2</v>
      </c>
      <c r="H124" s="16">
        <v>0</v>
      </c>
      <c r="I124" s="20">
        <v>0</v>
      </c>
      <c r="J124" s="20">
        <f t="shared" si="7"/>
        <v>0.025477707006369428</v>
      </c>
      <c r="K124" s="16">
        <v>5</v>
      </c>
      <c r="L124" s="81">
        <v>0</v>
      </c>
      <c r="M124" s="16">
        <v>0</v>
      </c>
      <c r="N124" s="16">
        <v>0</v>
      </c>
    </row>
    <row r="125" spans="1:14" ht="31.5">
      <c r="A125" s="6"/>
      <c r="B125" s="14" t="s">
        <v>128</v>
      </c>
      <c r="C125" s="15" t="s">
        <v>140</v>
      </c>
      <c r="D125" s="16">
        <v>81</v>
      </c>
      <c r="E125" s="16">
        <v>0</v>
      </c>
      <c r="F125" s="16">
        <v>1</v>
      </c>
      <c r="G125" s="81">
        <v>1</v>
      </c>
      <c r="H125" s="16">
        <v>0</v>
      </c>
      <c r="I125" s="16">
        <v>0</v>
      </c>
      <c r="J125" s="20">
        <f t="shared" si="7"/>
        <v>0.012345679012345678</v>
      </c>
      <c r="K125" s="16">
        <v>5</v>
      </c>
      <c r="L125" s="81">
        <v>0</v>
      </c>
      <c r="M125" s="16">
        <v>0</v>
      </c>
      <c r="N125" s="16">
        <v>0</v>
      </c>
    </row>
    <row r="126" spans="1:14" ht="15.75">
      <c r="A126" s="6"/>
      <c r="B126" s="14" t="s">
        <v>129</v>
      </c>
      <c r="C126" s="15" t="s">
        <v>33</v>
      </c>
      <c r="D126" s="16">
        <v>49.6</v>
      </c>
      <c r="E126" s="16">
        <v>0</v>
      </c>
      <c r="F126" s="16">
        <v>0</v>
      </c>
      <c r="G126" s="81">
        <v>15</v>
      </c>
      <c r="H126" s="16">
        <v>0</v>
      </c>
      <c r="I126" s="16">
        <v>0</v>
      </c>
      <c r="J126" s="20">
        <f t="shared" si="7"/>
        <v>0.3024193548387097</v>
      </c>
      <c r="K126" s="16">
        <v>5</v>
      </c>
      <c r="L126" s="81">
        <v>0</v>
      </c>
      <c r="M126" s="16">
        <v>0</v>
      </c>
      <c r="N126" s="16">
        <v>0</v>
      </c>
    </row>
    <row r="127" spans="1:14" ht="31.5">
      <c r="A127" s="6"/>
      <c r="B127" s="14" t="s">
        <v>130</v>
      </c>
      <c r="C127" s="15" t="s">
        <v>156</v>
      </c>
      <c r="D127" s="16">
        <v>74.1</v>
      </c>
      <c r="E127" s="16">
        <v>8</v>
      </c>
      <c r="F127" s="16">
        <v>0</v>
      </c>
      <c r="G127" s="81">
        <v>18</v>
      </c>
      <c r="H127" s="16">
        <v>0</v>
      </c>
      <c r="I127" s="16">
        <v>0</v>
      </c>
      <c r="J127" s="20">
        <f t="shared" si="7"/>
        <v>0.24291497975708504</v>
      </c>
      <c r="K127" s="16">
        <v>5</v>
      </c>
      <c r="L127" s="81">
        <v>0</v>
      </c>
      <c r="M127" s="16">
        <v>0</v>
      </c>
      <c r="N127" s="16">
        <v>0</v>
      </c>
    </row>
    <row r="128" spans="1:14" ht="18" customHeight="1">
      <c r="A128" s="6"/>
      <c r="B128" s="14" t="s">
        <v>131</v>
      </c>
      <c r="C128" s="15" t="s">
        <v>34</v>
      </c>
      <c r="D128" s="16">
        <v>34.5</v>
      </c>
      <c r="E128" s="16">
        <v>0</v>
      </c>
      <c r="F128" s="16">
        <v>8</v>
      </c>
      <c r="G128" s="81">
        <v>18</v>
      </c>
      <c r="H128" s="16">
        <v>0</v>
      </c>
      <c r="I128" s="16">
        <v>0</v>
      </c>
      <c r="J128" s="18">
        <f t="shared" si="7"/>
        <v>0.5217391304347826</v>
      </c>
      <c r="K128" s="16">
        <v>5</v>
      </c>
      <c r="L128" s="81">
        <v>0</v>
      </c>
      <c r="M128" s="16">
        <v>0</v>
      </c>
      <c r="N128" s="16">
        <v>0</v>
      </c>
    </row>
    <row r="129" spans="1:14" ht="20.25" customHeight="1">
      <c r="A129" s="6"/>
      <c r="B129" s="14" t="s">
        <v>132</v>
      </c>
      <c r="C129" s="15" t="s">
        <v>35</v>
      </c>
      <c r="D129" s="16">
        <v>11.2</v>
      </c>
      <c r="E129" s="16">
        <v>0</v>
      </c>
      <c r="F129" s="16">
        <v>0</v>
      </c>
      <c r="G129" s="81">
        <v>6</v>
      </c>
      <c r="H129" s="16">
        <v>0</v>
      </c>
      <c r="I129" s="16">
        <v>0</v>
      </c>
      <c r="J129" s="20">
        <f t="shared" si="7"/>
        <v>0.5357142857142857</v>
      </c>
      <c r="K129" s="16">
        <v>5</v>
      </c>
      <c r="L129" s="81">
        <v>0</v>
      </c>
      <c r="M129" s="16">
        <v>0</v>
      </c>
      <c r="N129" s="16">
        <v>0</v>
      </c>
    </row>
    <row r="130" spans="1:14" ht="15.75">
      <c r="A130" s="6"/>
      <c r="B130" s="14" t="s">
        <v>133</v>
      </c>
      <c r="C130" s="15" t="s">
        <v>36</v>
      </c>
      <c r="D130" s="16">
        <v>11.2</v>
      </c>
      <c r="E130" s="16">
        <v>0</v>
      </c>
      <c r="F130" s="16">
        <v>0</v>
      </c>
      <c r="G130" s="81">
        <v>0</v>
      </c>
      <c r="H130" s="16">
        <v>0</v>
      </c>
      <c r="I130" s="18">
        <v>0</v>
      </c>
      <c r="J130" s="20">
        <f t="shared" si="7"/>
        <v>0</v>
      </c>
      <c r="K130" s="16">
        <v>0</v>
      </c>
      <c r="L130" s="81">
        <v>0</v>
      </c>
      <c r="M130" s="16">
        <v>0</v>
      </c>
      <c r="N130" s="16">
        <v>0</v>
      </c>
    </row>
    <row r="131" spans="1:14" ht="15.75">
      <c r="A131" s="6"/>
      <c r="B131" s="14" t="s">
        <v>134</v>
      </c>
      <c r="C131" s="15" t="s">
        <v>37</v>
      </c>
      <c r="D131" s="16">
        <v>18.6</v>
      </c>
      <c r="E131" s="16">
        <v>13</v>
      </c>
      <c r="F131" s="16">
        <v>148</v>
      </c>
      <c r="G131" s="81">
        <v>180</v>
      </c>
      <c r="H131" s="16">
        <v>0</v>
      </c>
      <c r="I131" s="18">
        <v>0</v>
      </c>
      <c r="J131" s="18">
        <f t="shared" si="7"/>
        <v>9.677419354838708</v>
      </c>
      <c r="K131" s="16">
        <v>5</v>
      </c>
      <c r="L131" s="81">
        <v>9</v>
      </c>
      <c r="M131" s="16">
        <v>6</v>
      </c>
      <c r="N131" s="16">
        <v>3</v>
      </c>
    </row>
    <row r="132" spans="1:14" ht="18.75" customHeight="1">
      <c r="A132" s="6"/>
      <c r="B132" s="14" t="s">
        <v>135</v>
      </c>
      <c r="C132" s="15" t="s">
        <v>38</v>
      </c>
      <c r="D132" s="16">
        <v>42.6</v>
      </c>
      <c r="E132" s="16">
        <v>16</v>
      </c>
      <c r="F132" s="16">
        <v>38</v>
      </c>
      <c r="G132" s="81">
        <v>18</v>
      </c>
      <c r="H132" s="18">
        <v>0.6</v>
      </c>
      <c r="I132" s="18">
        <v>0.6</v>
      </c>
      <c r="J132" s="18">
        <f t="shared" si="7"/>
        <v>0.4225352112676056</v>
      </c>
      <c r="K132" s="16">
        <v>5</v>
      </c>
      <c r="L132" s="81">
        <v>0</v>
      </c>
      <c r="M132" s="16">
        <v>0</v>
      </c>
      <c r="N132" s="16">
        <v>0</v>
      </c>
    </row>
    <row r="133" spans="1:14" ht="15.75" customHeight="1">
      <c r="A133" s="6"/>
      <c r="B133" s="14" t="s">
        <v>141</v>
      </c>
      <c r="C133" s="15" t="s">
        <v>11</v>
      </c>
      <c r="D133" s="16" t="s">
        <v>0</v>
      </c>
      <c r="E133" s="16">
        <v>0</v>
      </c>
      <c r="F133" s="16">
        <v>0</v>
      </c>
      <c r="G133" s="81">
        <v>0</v>
      </c>
      <c r="H133" s="16">
        <v>0</v>
      </c>
      <c r="I133" s="16">
        <v>0</v>
      </c>
      <c r="J133" s="16">
        <v>0</v>
      </c>
      <c r="K133" s="16">
        <v>0</v>
      </c>
      <c r="L133" s="81">
        <v>0</v>
      </c>
      <c r="M133" s="16">
        <v>0</v>
      </c>
      <c r="N133" s="16">
        <v>0</v>
      </c>
    </row>
    <row r="134" spans="1:14" ht="47.25">
      <c r="A134" s="6"/>
      <c r="B134" s="14" t="s">
        <v>142</v>
      </c>
      <c r="C134" s="15" t="s">
        <v>143</v>
      </c>
      <c r="D134" s="16">
        <v>394.4</v>
      </c>
      <c r="E134" s="16">
        <v>0</v>
      </c>
      <c r="F134" s="16">
        <v>134</v>
      </c>
      <c r="G134" s="81">
        <v>0</v>
      </c>
      <c r="H134" s="16">
        <v>0</v>
      </c>
      <c r="I134" s="16">
        <v>0</v>
      </c>
      <c r="J134" s="16">
        <v>0</v>
      </c>
      <c r="K134" s="16">
        <v>0</v>
      </c>
      <c r="L134" s="81">
        <v>0</v>
      </c>
      <c r="M134" s="16">
        <v>0</v>
      </c>
      <c r="N134" s="16">
        <v>0</v>
      </c>
    </row>
    <row r="135" spans="1:14" ht="18" customHeight="1">
      <c r="A135" s="6"/>
      <c r="B135" s="194" t="s">
        <v>144</v>
      </c>
      <c r="C135" s="189" t="s">
        <v>11</v>
      </c>
      <c r="D135" s="164">
        <v>396.7</v>
      </c>
      <c r="E135" s="176">
        <v>0</v>
      </c>
      <c r="F135" s="164">
        <v>0</v>
      </c>
      <c r="G135" s="193">
        <v>0</v>
      </c>
      <c r="H135" s="176">
        <v>0</v>
      </c>
      <c r="I135" s="164">
        <v>0</v>
      </c>
      <c r="J135" s="164">
        <v>0</v>
      </c>
      <c r="K135" s="164">
        <v>0</v>
      </c>
      <c r="L135" s="193">
        <v>0</v>
      </c>
      <c r="M135" s="164">
        <v>0</v>
      </c>
      <c r="N135" s="164">
        <v>0</v>
      </c>
    </row>
    <row r="136" spans="1:14" ht="15.75">
      <c r="A136" s="6"/>
      <c r="B136" s="194"/>
      <c r="C136" s="189"/>
      <c r="D136" s="164"/>
      <c r="E136" s="178"/>
      <c r="F136" s="164"/>
      <c r="G136" s="193"/>
      <c r="H136" s="178"/>
      <c r="I136" s="164"/>
      <c r="J136" s="164"/>
      <c r="K136" s="164"/>
      <c r="L136" s="193"/>
      <c r="M136" s="164"/>
      <c r="N136" s="164"/>
    </row>
    <row r="137" spans="1:14" ht="31.5">
      <c r="A137" s="6"/>
      <c r="B137" s="14" t="s">
        <v>145</v>
      </c>
      <c r="C137" s="15" t="s">
        <v>147</v>
      </c>
      <c r="D137" s="16">
        <v>81.6</v>
      </c>
      <c r="E137" s="16">
        <v>0</v>
      </c>
      <c r="F137" s="16">
        <v>0</v>
      </c>
      <c r="G137" s="81">
        <v>0</v>
      </c>
      <c r="H137" s="20">
        <v>0</v>
      </c>
      <c r="I137" s="16">
        <v>0</v>
      </c>
      <c r="J137" s="16">
        <v>0</v>
      </c>
      <c r="K137" s="16">
        <v>0</v>
      </c>
      <c r="L137" s="81">
        <v>0</v>
      </c>
      <c r="M137" s="16">
        <v>0</v>
      </c>
      <c r="N137" s="16">
        <v>0</v>
      </c>
    </row>
    <row r="138" spans="1:14" ht="15.75">
      <c r="A138" s="6"/>
      <c r="B138" s="14" t="s">
        <v>146</v>
      </c>
      <c r="C138" s="15" t="s">
        <v>39</v>
      </c>
      <c r="D138" s="16">
        <v>5.5</v>
      </c>
      <c r="E138" s="16">
        <v>0</v>
      </c>
      <c r="F138" s="16">
        <v>0</v>
      </c>
      <c r="G138" s="81">
        <v>0</v>
      </c>
      <c r="H138" s="16">
        <v>0</v>
      </c>
      <c r="I138" s="16">
        <v>0</v>
      </c>
      <c r="J138" s="16">
        <v>0</v>
      </c>
      <c r="K138" s="16">
        <v>0</v>
      </c>
      <c r="L138" s="81">
        <v>0</v>
      </c>
      <c r="M138" s="16">
        <v>0</v>
      </c>
      <c r="N138" s="16">
        <v>0</v>
      </c>
    </row>
    <row r="139" spans="1:14" ht="15.75">
      <c r="A139" s="6"/>
      <c r="B139" s="14" t="s">
        <v>149</v>
      </c>
      <c r="C139" s="34" t="s">
        <v>4</v>
      </c>
      <c r="D139" s="35">
        <v>246.2</v>
      </c>
      <c r="E139" s="16">
        <v>0</v>
      </c>
      <c r="F139" s="16">
        <v>0</v>
      </c>
      <c r="G139" s="81">
        <v>129</v>
      </c>
      <c r="H139" s="16">
        <v>0</v>
      </c>
      <c r="I139" s="16">
        <v>0</v>
      </c>
      <c r="J139" s="16">
        <v>0.52</v>
      </c>
      <c r="K139" s="16">
        <v>5</v>
      </c>
      <c r="L139" s="81">
        <v>6</v>
      </c>
      <c r="M139" s="16">
        <v>4</v>
      </c>
      <c r="N139" s="16">
        <v>2</v>
      </c>
    </row>
    <row r="140" spans="1:14" ht="25.5">
      <c r="A140" s="6"/>
      <c r="B140" s="14" t="s">
        <v>150</v>
      </c>
      <c r="C140" s="34" t="s">
        <v>148</v>
      </c>
      <c r="D140" s="35">
        <v>152.3</v>
      </c>
      <c r="E140" s="16">
        <v>25</v>
      </c>
      <c r="F140" s="16">
        <v>68</v>
      </c>
      <c r="G140" s="81">
        <v>43</v>
      </c>
      <c r="H140" s="18">
        <v>0.2</v>
      </c>
      <c r="I140" s="18">
        <v>0.4</v>
      </c>
      <c r="J140" s="18">
        <v>0</v>
      </c>
      <c r="K140" s="16">
        <v>5</v>
      </c>
      <c r="L140" s="81">
        <v>1</v>
      </c>
      <c r="M140" s="16">
        <v>1</v>
      </c>
      <c r="N140" s="16">
        <v>0</v>
      </c>
    </row>
    <row r="141" spans="2:14" ht="15.75">
      <c r="B141" s="14" t="s">
        <v>238</v>
      </c>
      <c r="C141" s="34" t="s">
        <v>239</v>
      </c>
      <c r="D141" s="35">
        <v>17.9</v>
      </c>
      <c r="E141" s="16">
        <v>0</v>
      </c>
      <c r="F141" s="16">
        <v>0</v>
      </c>
      <c r="G141" s="81">
        <v>3</v>
      </c>
      <c r="H141" s="16">
        <v>0</v>
      </c>
      <c r="I141" s="16">
        <v>0</v>
      </c>
      <c r="J141" s="16">
        <v>0</v>
      </c>
      <c r="K141" s="16">
        <v>5</v>
      </c>
      <c r="L141" s="81">
        <v>0</v>
      </c>
      <c r="M141" s="16">
        <v>0</v>
      </c>
      <c r="N141" s="16">
        <v>0</v>
      </c>
    </row>
    <row r="142" spans="2:14" ht="15.75" customHeight="1">
      <c r="B142" s="161" t="s">
        <v>41</v>
      </c>
      <c r="C142" s="162"/>
      <c r="D142" s="163"/>
      <c r="E142" s="17"/>
      <c r="F142" s="17"/>
      <c r="G142" s="47">
        <f>SUM(G14:G141)</f>
        <v>58010</v>
      </c>
      <c r="H142" s="47">
        <f aca="true" t="shared" si="8" ref="H142:N142">SUM(H14:H141)</f>
        <v>57.05000000000001</v>
      </c>
      <c r="I142" s="47">
        <f t="shared" si="8"/>
        <v>92.38281066276137</v>
      </c>
      <c r="J142" s="47">
        <f t="shared" si="8"/>
        <v>168.18496043509037</v>
      </c>
      <c r="K142" s="47">
        <f t="shared" si="8"/>
        <v>465.21999999999997</v>
      </c>
      <c r="L142" s="47">
        <f t="shared" si="8"/>
        <v>2787</v>
      </c>
      <c r="M142" s="47">
        <f t="shared" si="8"/>
        <v>2066</v>
      </c>
      <c r="N142" s="47">
        <f t="shared" si="8"/>
        <v>721</v>
      </c>
    </row>
    <row r="143" spans="2:14" ht="12.75" customHeight="1">
      <c r="B143" s="155" t="s">
        <v>240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7"/>
    </row>
    <row r="144" spans="2:14" ht="31.5" customHeight="1">
      <c r="B144" s="158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60"/>
    </row>
    <row r="145" spans="2:14" ht="12.75">
      <c r="B145" s="4"/>
      <c r="C145" s="4"/>
      <c r="D145" s="31"/>
      <c r="E145" s="4"/>
      <c r="F145" s="4"/>
      <c r="H145" s="4"/>
      <c r="I145" s="4"/>
      <c r="J145" s="4"/>
      <c r="K145" s="4"/>
      <c r="M145" s="4"/>
      <c r="N145" s="4"/>
    </row>
    <row r="146" spans="2:14" ht="12.75">
      <c r="B146" s="4"/>
      <c r="C146" s="4"/>
      <c r="D146" s="31"/>
      <c r="E146" s="4"/>
      <c r="F146" s="4"/>
      <c r="H146" s="4"/>
      <c r="I146" s="4"/>
      <c r="J146" s="4"/>
      <c r="K146" s="4"/>
      <c r="M146" s="4"/>
      <c r="N146" s="4"/>
    </row>
    <row r="147" spans="2:14" ht="12.75">
      <c r="B147" s="4"/>
      <c r="C147" s="4"/>
      <c r="D147" s="31"/>
      <c r="E147" s="4"/>
      <c r="F147" s="4"/>
      <c r="H147" s="4"/>
      <c r="I147" s="4"/>
      <c r="J147" s="4"/>
      <c r="K147" s="4"/>
      <c r="M147" s="4"/>
      <c r="N147" s="4"/>
    </row>
    <row r="148" spans="2:14" ht="12.75">
      <c r="B148" s="4"/>
      <c r="C148" s="4"/>
      <c r="D148" s="31"/>
      <c r="E148" s="4"/>
      <c r="F148" s="4"/>
      <c r="H148" s="4"/>
      <c r="I148" s="4"/>
      <c r="J148" s="4"/>
      <c r="K148" s="4"/>
      <c r="M148" s="4"/>
      <c r="N148" s="4"/>
    </row>
    <row r="149" spans="2:14" ht="12.75">
      <c r="B149" s="4"/>
      <c r="C149" s="4"/>
      <c r="D149" s="31"/>
      <c r="E149" s="4"/>
      <c r="F149" s="4"/>
      <c r="H149" s="4"/>
      <c r="I149" s="4"/>
      <c r="J149" s="4"/>
      <c r="K149" s="4"/>
      <c r="M149" s="4"/>
      <c r="N149" s="4"/>
    </row>
    <row r="150" spans="2:14" ht="12.75">
      <c r="B150" s="4"/>
      <c r="C150" s="4"/>
      <c r="D150" s="31"/>
      <c r="E150" s="4"/>
      <c r="F150" s="4"/>
      <c r="H150" s="4"/>
      <c r="I150" s="4"/>
      <c r="J150" s="4"/>
      <c r="K150" s="4"/>
      <c r="M150" s="4"/>
      <c r="N150" s="4"/>
    </row>
    <row r="151" spans="2:14" ht="12.75">
      <c r="B151" s="4"/>
      <c r="C151" s="4"/>
      <c r="D151" s="31"/>
      <c r="E151" s="4"/>
      <c r="F151" s="4"/>
      <c r="H151" s="4"/>
      <c r="I151" s="4"/>
      <c r="J151" s="4"/>
      <c r="K151" s="4"/>
      <c r="M151" s="4"/>
      <c r="N151" s="4"/>
    </row>
    <row r="152" spans="2:14" ht="12.75">
      <c r="B152" s="4"/>
      <c r="C152" s="4"/>
      <c r="D152" s="31"/>
      <c r="E152" s="4"/>
      <c r="F152" s="4"/>
      <c r="H152" s="4"/>
      <c r="I152" s="4"/>
      <c r="J152" s="4"/>
      <c r="K152" s="4"/>
      <c r="M152" s="4"/>
      <c r="N152" s="4"/>
    </row>
    <row r="153" spans="2:14" ht="12.75">
      <c r="B153" s="4"/>
      <c r="C153" s="4"/>
      <c r="D153" s="31"/>
      <c r="E153" s="4"/>
      <c r="F153" s="4"/>
      <c r="H153" s="4"/>
      <c r="I153" s="4"/>
      <c r="J153" s="4"/>
      <c r="K153" s="4"/>
      <c r="M153" s="4"/>
      <c r="N153" s="4"/>
    </row>
    <row r="154" spans="2:14" ht="12.75">
      <c r="B154" s="4"/>
      <c r="C154" s="4"/>
      <c r="D154" s="31"/>
      <c r="E154" s="4"/>
      <c r="F154" s="4"/>
      <c r="H154" s="4"/>
      <c r="I154" s="4"/>
      <c r="J154" s="4"/>
      <c r="K154" s="4"/>
      <c r="M154" s="4"/>
      <c r="N154" s="4"/>
    </row>
    <row r="155" spans="2:14" ht="12.75">
      <c r="B155" s="4"/>
      <c r="C155" s="4"/>
      <c r="D155" s="31"/>
      <c r="E155" s="4"/>
      <c r="F155" s="4"/>
      <c r="H155" s="4"/>
      <c r="I155" s="4"/>
      <c r="J155" s="4"/>
      <c r="K155" s="4"/>
      <c r="M155" s="4"/>
      <c r="N155" s="4"/>
    </row>
    <row r="156" spans="2:14" ht="12.75">
      <c r="B156" s="4"/>
      <c r="C156" s="4"/>
      <c r="D156" s="31"/>
      <c r="E156" s="4"/>
      <c r="F156" s="4"/>
      <c r="H156" s="4"/>
      <c r="I156" s="4"/>
      <c r="J156" s="4"/>
      <c r="K156" s="4"/>
      <c r="M156" s="4"/>
      <c r="N156" s="4"/>
    </row>
    <row r="157" spans="2:14" ht="12.75">
      <c r="B157" s="4"/>
      <c r="C157" s="4"/>
      <c r="D157" s="31"/>
      <c r="E157" s="4"/>
      <c r="F157" s="4"/>
      <c r="H157" s="4"/>
      <c r="I157" s="4"/>
      <c r="J157" s="4"/>
      <c r="K157" s="4"/>
      <c r="M157" s="4"/>
      <c r="N157" s="4"/>
    </row>
    <row r="158" spans="2:14" ht="12.75">
      <c r="B158" s="4"/>
      <c r="C158" s="4"/>
      <c r="D158" s="31"/>
      <c r="E158" s="4"/>
      <c r="F158" s="4"/>
      <c r="H158" s="4"/>
      <c r="I158" s="4"/>
      <c r="J158" s="4"/>
      <c r="K158" s="4"/>
      <c r="M158" s="4"/>
      <c r="N158" s="4"/>
    </row>
    <row r="159" spans="2:14" ht="12.75">
      <c r="B159" s="4"/>
      <c r="C159" s="4"/>
      <c r="D159" s="31"/>
      <c r="E159" s="4"/>
      <c r="F159" s="4"/>
      <c r="H159" s="4"/>
      <c r="I159" s="4"/>
      <c r="J159" s="4"/>
      <c r="K159" s="4"/>
      <c r="M159" s="4"/>
      <c r="N159" s="4"/>
    </row>
    <row r="160" spans="2:14" ht="12.75">
      <c r="B160" s="4"/>
      <c r="C160" s="4"/>
      <c r="D160" s="31"/>
      <c r="E160" s="4"/>
      <c r="F160" s="4"/>
      <c r="H160" s="4"/>
      <c r="I160" s="4"/>
      <c r="J160" s="4"/>
      <c r="K160" s="4"/>
      <c r="M160" s="4"/>
      <c r="N160" s="4"/>
    </row>
    <row r="161" spans="2:14" ht="12.75">
      <c r="B161" s="4"/>
      <c r="C161" s="4"/>
      <c r="D161" s="31"/>
      <c r="E161" s="4"/>
      <c r="F161" s="4"/>
      <c r="H161" s="4"/>
      <c r="I161" s="4"/>
      <c r="J161" s="4"/>
      <c r="K161" s="4"/>
      <c r="M161" s="4"/>
      <c r="N161" s="4"/>
    </row>
    <row r="162" spans="2:14" ht="12.75">
      <c r="B162" s="4"/>
      <c r="C162" s="4"/>
      <c r="D162" s="31"/>
      <c r="E162" s="4"/>
      <c r="F162" s="4"/>
      <c r="H162" s="4"/>
      <c r="I162" s="4"/>
      <c r="J162" s="4"/>
      <c r="K162" s="4"/>
      <c r="M162" s="4"/>
      <c r="N162" s="4"/>
    </row>
    <row r="163" spans="2:14" ht="12.75">
      <c r="B163" s="4"/>
      <c r="C163" s="4"/>
      <c r="D163" s="31"/>
      <c r="E163" s="4"/>
      <c r="F163" s="4"/>
      <c r="H163" s="4"/>
      <c r="I163" s="4"/>
      <c r="J163" s="4"/>
      <c r="K163" s="4"/>
      <c r="M163" s="4"/>
      <c r="N163" s="4"/>
    </row>
    <row r="164" spans="2:14" ht="12.75">
      <c r="B164" s="4"/>
      <c r="C164" s="4"/>
      <c r="D164" s="31"/>
      <c r="E164" s="4"/>
      <c r="F164" s="4"/>
      <c r="H164" s="4"/>
      <c r="I164" s="4"/>
      <c r="J164" s="4"/>
      <c r="K164" s="4"/>
      <c r="M164" s="4"/>
      <c r="N164" s="4"/>
    </row>
    <row r="165" spans="2:14" ht="12.75">
      <c r="B165" s="4"/>
      <c r="C165" s="4"/>
      <c r="D165" s="31"/>
      <c r="E165" s="4"/>
      <c r="F165" s="4"/>
      <c r="H165" s="4"/>
      <c r="I165" s="4"/>
      <c r="J165" s="4"/>
      <c r="K165" s="4"/>
      <c r="M165" s="4"/>
      <c r="N165" s="4"/>
    </row>
    <row r="166" spans="2:14" ht="12.75">
      <c r="B166" s="4"/>
      <c r="C166" s="4"/>
      <c r="D166" s="31"/>
      <c r="E166" s="4"/>
      <c r="F166" s="4"/>
      <c r="H166" s="4"/>
      <c r="I166" s="4"/>
      <c r="J166" s="4"/>
      <c r="K166" s="4"/>
      <c r="M166" s="4"/>
      <c r="N166" s="4"/>
    </row>
    <row r="167" spans="2:14" ht="12.75">
      <c r="B167" s="4"/>
      <c r="C167" s="4"/>
      <c r="D167" s="31"/>
      <c r="E167" s="4"/>
      <c r="F167" s="4"/>
      <c r="H167" s="4"/>
      <c r="I167" s="4"/>
      <c r="J167" s="4"/>
      <c r="K167" s="4"/>
      <c r="M167" s="4"/>
      <c r="N167" s="4"/>
    </row>
    <row r="168" spans="2:14" ht="12.75">
      <c r="B168" s="4"/>
      <c r="C168" s="4"/>
      <c r="D168" s="31"/>
      <c r="E168" s="4"/>
      <c r="F168" s="4"/>
      <c r="H168" s="4"/>
      <c r="I168" s="4"/>
      <c r="J168" s="4"/>
      <c r="K168" s="4"/>
      <c r="M168" s="4"/>
      <c r="N168" s="4"/>
    </row>
    <row r="169" spans="2:14" ht="12.75">
      <c r="B169" s="4"/>
      <c r="C169" s="4"/>
      <c r="D169" s="31"/>
      <c r="E169" s="4"/>
      <c r="F169" s="4"/>
      <c r="H169" s="4"/>
      <c r="I169" s="4"/>
      <c r="J169" s="4"/>
      <c r="K169" s="4"/>
      <c r="M169" s="4"/>
      <c r="N169" s="4"/>
    </row>
    <row r="170" spans="2:14" ht="12.75">
      <c r="B170" s="4"/>
      <c r="C170" s="4"/>
      <c r="D170" s="31"/>
      <c r="E170" s="4"/>
      <c r="F170" s="4"/>
      <c r="H170" s="4"/>
      <c r="I170" s="4"/>
      <c r="J170" s="4"/>
      <c r="K170" s="4"/>
      <c r="M170" s="4"/>
      <c r="N170" s="4"/>
    </row>
    <row r="171" spans="2:14" ht="12.75">
      <c r="B171" s="4"/>
      <c r="C171" s="4"/>
      <c r="D171" s="31"/>
      <c r="E171" s="4"/>
      <c r="F171" s="4"/>
      <c r="H171" s="4"/>
      <c r="I171" s="4"/>
      <c r="J171" s="4"/>
      <c r="K171" s="4"/>
      <c r="M171" s="4"/>
      <c r="N171" s="4"/>
    </row>
    <row r="172" spans="2:14" ht="12.75">
      <c r="B172" s="4"/>
      <c r="C172" s="4"/>
      <c r="D172" s="31"/>
      <c r="E172" s="4"/>
      <c r="F172" s="4"/>
      <c r="H172" s="4"/>
      <c r="I172" s="4"/>
      <c r="J172" s="4"/>
      <c r="K172" s="4"/>
      <c r="M172" s="4"/>
      <c r="N172" s="4"/>
    </row>
    <row r="173" spans="2:14" ht="12.75">
      <c r="B173" s="4"/>
      <c r="C173" s="4"/>
      <c r="D173" s="31"/>
      <c r="E173" s="4"/>
      <c r="F173" s="4"/>
      <c r="H173" s="4"/>
      <c r="I173" s="4"/>
      <c r="J173" s="4"/>
      <c r="K173" s="4"/>
      <c r="M173" s="4"/>
      <c r="N173" s="4"/>
    </row>
    <row r="174" spans="2:14" ht="12.75">
      <c r="B174" s="4"/>
      <c r="C174" s="4"/>
      <c r="D174" s="31"/>
      <c r="E174" s="4"/>
      <c r="F174" s="4"/>
      <c r="H174" s="4"/>
      <c r="I174" s="4"/>
      <c r="J174" s="4"/>
      <c r="K174" s="4"/>
      <c r="M174" s="4"/>
      <c r="N174" s="4"/>
    </row>
    <row r="175" spans="2:14" ht="12.75">
      <c r="B175" s="4"/>
      <c r="C175" s="4"/>
      <c r="D175" s="31"/>
      <c r="E175" s="4"/>
      <c r="F175" s="4"/>
      <c r="H175" s="4"/>
      <c r="I175" s="4"/>
      <c r="J175" s="4"/>
      <c r="K175" s="4"/>
      <c r="M175" s="4"/>
      <c r="N175" s="4"/>
    </row>
    <row r="176" spans="2:14" ht="12.75">
      <c r="B176" s="4"/>
      <c r="C176" s="4"/>
      <c r="D176" s="31"/>
      <c r="E176" s="4"/>
      <c r="F176" s="4"/>
      <c r="H176" s="4"/>
      <c r="I176" s="4"/>
      <c r="J176" s="4"/>
      <c r="K176" s="4"/>
      <c r="M176" s="4"/>
      <c r="N176" s="4"/>
    </row>
    <row r="177" spans="2:14" ht="12.75">
      <c r="B177" s="4"/>
      <c r="C177" s="4"/>
      <c r="D177" s="31"/>
      <c r="E177" s="4"/>
      <c r="F177" s="4"/>
      <c r="H177" s="4"/>
      <c r="I177" s="4"/>
      <c r="J177" s="4"/>
      <c r="K177" s="4"/>
      <c r="M177" s="4"/>
      <c r="N177" s="4"/>
    </row>
    <row r="178" spans="2:14" ht="12.75">
      <c r="B178" s="4"/>
      <c r="C178" s="4"/>
      <c r="D178" s="31"/>
      <c r="E178" s="4"/>
      <c r="F178" s="4"/>
      <c r="H178" s="4"/>
      <c r="I178" s="4"/>
      <c r="J178" s="4"/>
      <c r="K178" s="4"/>
      <c r="M178" s="4"/>
      <c r="N178" s="4"/>
    </row>
    <row r="179" spans="2:14" ht="12.75">
      <c r="B179" s="4"/>
      <c r="C179" s="4"/>
      <c r="D179" s="31"/>
      <c r="E179" s="4"/>
      <c r="F179" s="4"/>
      <c r="H179" s="4"/>
      <c r="I179" s="4"/>
      <c r="J179" s="4"/>
      <c r="K179" s="4"/>
      <c r="M179" s="4"/>
      <c r="N179" s="4"/>
    </row>
    <row r="180" spans="2:14" ht="12.75">
      <c r="B180" s="4"/>
      <c r="C180" s="4"/>
      <c r="D180" s="31"/>
      <c r="E180" s="4"/>
      <c r="F180" s="4"/>
      <c r="H180" s="4"/>
      <c r="I180" s="4"/>
      <c r="J180" s="4"/>
      <c r="K180" s="4"/>
      <c r="M180" s="4"/>
      <c r="N180" s="4"/>
    </row>
    <row r="181" spans="2:14" ht="12.75">
      <c r="B181" s="4"/>
      <c r="C181" s="4"/>
      <c r="D181" s="31"/>
      <c r="E181" s="4"/>
      <c r="F181" s="4"/>
      <c r="H181" s="4"/>
      <c r="I181" s="4"/>
      <c r="J181" s="4"/>
      <c r="K181" s="4"/>
      <c r="M181" s="4"/>
      <c r="N181" s="4"/>
    </row>
    <row r="182" spans="2:14" ht="12.75">
      <c r="B182" s="4"/>
      <c r="C182" s="4"/>
      <c r="D182" s="31"/>
      <c r="E182" s="4"/>
      <c r="F182" s="4"/>
      <c r="H182" s="4"/>
      <c r="I182" s="4"/>
      <c r="J182" s="4"/>
      <c r="K182" s="4"/>
      <c r="M182" s="4"/>
      <c r="N182" s="4"/>
    </row>
    <row r="183" spans="2:14" ht="12.75">
      <c r="B183" s="4"/>
      <c r="C183" s="4"/>
      <c r="D183" s="31"/>
      <c r="E183" s="4"/>
      <c r="F183" s="4"/>
      <c r="H183" s="4"/>
      <c r="I183" s="4"/>
      <c r="J183" s="4"/>
      <c r="K183" s="4"/>
      <c r="M183" s="4"/>
      <c r="N183" s="4"/>
    </row>
    <row r="184" spans="2:14" ht="12.75">
      <c r="B184" s="4"/>
      <c r="C184" s="4"/>
      <c r="D184" s="31"/>
      <c r="E184" s="4"/>
      <c r="F184" s="4"/>
      <c r="H184" s="4"/>
      <c r="I184" s="4"/>
      <c r="J184" s="4"/>
      <c r="K184" s="4"/>
      <c r="M184" s="4"/>
      <c r="N184" s="4"/>
    </row>
    <row r="185" spans="2:14" ht="12.75">
      <c r="B185" s="4"/>
      <c r="C185" s="4"/>
      <c r="D185" s="31"/>
      <c r="E185" s="4"/>
      <c r="F185" s="4"/>
      <c r="H185" s="4"/>
      <c r="I185" s="4"/>
      <c r="J185" s="4"/>
      <c r="K185" s="4"/>
      <c r="M185" s="4"/>
      <c r="N185" s="4"/>
    </row>
    <row r="186" spans="2:14" ht="12.75">
      <c r="B186" s="4"/>
      <c r="C186" s="4"/>
      <c r="D186" s="31"/>
      <c r="E186" s="4"/>
      <c r="F186" s="4"/>
      <c r="H186" s="4"/>
      <c r="I186" s="4"/>
      <c r="J186" s="4"/>
      <c r="K186" s="4"/>
      <c r="M186" s="4"/>
      <c r="N186" s="4"/>
    </row>
    <row r="187" spans="2:14" ht="12.75">
      <c r="B187" s="4"/>
      <c r="C187" s="4"/>
      <c r="D187" s="31"/>
      <c r="E187" s="4"/>
      <c r="F187" s="4"/>
      <c r="H187" s="4"/>
      <c r="I187" s="4"/>
      <c r="J187" s="4"/>
      <c r="K187" s="4"/>
      <c r="M187" s="4"/>
      <c r="N187" s="4"/>
    </row>
    <row r="188" spans="2:14" ht="12.75">
      <c r="B188" s="4"/>
      <c r="C188" s="4"/>
      <c r="D188" s="31"/>
      <c r="E188" s="4"/>
      <c r="F188" s="4"/>
      <c r="H188" s="4"/>
      <c r="I188" s="4"/>
      <c r="J188" s="4"/>
      <c r="K188" s="4"/>
      <c r="M188" s="4"/>
      <c r="N188" s="4"/>
    </row>
    <row r="189" spans="2:14" ht="12.75">
      <c r="B189" s="4"/>
      <c r="C189" s="4"/>
      <c r="D189" s="31"/>
      <c r="E189" s="4"/>
      <c r="F189" s="4"/>
      <c r="H189" s="4"/>
      <c r="I189" s="4"/>
      <c r="J189" s="4"/>
      <c r="K189" s="4"/>
      <c r="M189" s="4"/>
      <c r="N189" s="4"/>
    </row>
    <row r="190" spans="2:14" ht="12.75">
      <c r="B190" s="4"/>
      <c r="C190" s="4"/>
      <c r="D190" s="31"/>
      <c r="E190" s="4"/>
      <c r="F190" s="4"/>
      <c r="H190" s="4"/>
      <c r="I190" s="4"/>
      <c r="J190" s="4"/>
      <c r="K190" s="4"/>
      <c r="M190" s="4"/>
      <c r="N190" s="4"/>
    </row>
    <row r="191" spans="2:14" ht="12.75">
      <c r="B191" s="4"/>
      <c r="C191" s="4"/>
      <c r="D191" s="31"/>
      <c r="E191" s="4"/>
      <c r="F191" s="4"/>
      <c r="H191" s="4"/>
      <c r="I191" s="4"/>
      <c r="J191" s="4"/>
      <c r="K191" s="4"/>
      <c r="M191" s="4"/>
      <c r="N191" s="4"/>
    </row>
    <row r="192" spans="2:14" ht="12.75">
      <c r="B192" s="4"/>
      <c r="C192" s="4"/>
      <c r="D192" s="31"/>
      <c r="E192" s="4"/>
      <c r="F192" s="4"/>
      <c r="H192" s="4"/>
      <c r="I192" s="4"/>
      <c r="J192" s="4"/>
      <c r="K192" s="4"/>
      <c r="M192" s="4"/>
      <c r="N192" s="4"/>
    </row>
    <row r="193" spans="2:14" ht="12.75">
      <c r="B193" s="4"/>
      <c r="C193" s="4"/>
      <c r="D193" s="31"/>
      <c r="E193" s="4"/>
      <c r="F193" s="4"/>
      <c r="H193" s="4"/>
      <c r="I193" s="4"/>
      <c r="J193" s="4"/>
      <c r="K193" s="4"/>
      <c r="M193" s="4"/>
      <c r="N193" s="4"/>
    </row>
    <row r="194" spans="2:14" ht="12.75">
      <c r="B194" s="4"/>
      <c r="C194" s="4"/>
      <c r="D194" s="31"/>
      <c r="E194" s="4"/>
      <c r="F194" s="4"/>
      <c r="H194" s="4"/>
      <c r="I194" s="4"/>
      <c r="J194" s="4"/>
      <c r="K194" s="4"/>
      <c r="M194" s="4"/>
      <c r="N194" s="4"/>
    </row>
    <row r="195" spans="2:14" ht="12.75">
      <c r="B195" s="4"/>
      <c r="C195" s="4"/>
      <c r="D195" s="31"/>
      <c r="E195" s="4"/>
      <c r="F195" s="4"/>
      <c r="H195" s="4"/>
      <c r="I195" s="4"/>
      <c r="J195" s="4"/>
      <c r="K195" s="4"/>
      <c r="M195" s="4"/>
      <c r="N195" s="4"/>
    </row>
    <row r="196" spans="2:14" ht="12.75">
      <c r="B196" s="4"/>
      <c r="C196" s="4"/>
      <c r="D196" s="31"/>
      <c r="E196" s="4"/>
      <c r="F196" s="4"/>
      <c r="H196" s="4"/>
      <c r="I196" s="4"/>
      <c r="J196" s="4"/>
      <c r="K196" s="4"/>
      <c r="M196" s="4"/>
      <c r="N196" s="4"/>
    </row>
    <row r="197" spans="2:14" ht="12.75">
      <c r="B197" s="4"/>
      <c r="C197" s="4"/>
      <c r="D197" s="31"/>
      <c r="E197" s="4"/>
      <c r="F197" s="4"/>
      <c r="H197" s="4"/>
      <c r="I197" s="4"/>
      <c r="J197" s="4"/>
      <c r="K197" s="4"/>
      <c r="M197" s="4"/>
      <c r="N197" s="4"/>
    </row>
    <row r="198" spans="2:14" ht="12.75">
      <c r="B198" s="4"/>
      <c r="C198" s="4"/>
      <c r="D198" s="31"/>
      <c r="E198" s="4"/>
      <c r="F198" s="4"/>
      <c r="H198" s="4"/>
      <c r="I198" s="4"/>
      <c r="J198" s="4"/>
      <c r="K198" s="4"/>
      <c r="M198" s="4"/>
      <c r="N198" s="4"/>
    </row>
    <row r="199" spans="2:14" ht="12.75">
      <c r="B199" s="4"/>
      <c r="C199" s="4"/>
      <c r="D199" s="31"/>
      <c r="E199" s="4"/>
      <c r="F199" s="4"/>
      <c r="H199" s="4"/>
      <c r="I199" s="4"/>
      <c r="J199" s="4"/>
      <c r="K199" s="4"/>
      <c r="M199" s="4"/>
      <c r="N199" s="4"/>
    </row>
    <row r="200" spans="2:14" ht="12.75">
      <c r="B200" s="4"/>
      <c r="C200" s="4"/>
      <c r="D200" s="31"/>
      <c r="E200" s="4"/>
      <c r="F200" s="4"/>
      <c r="H200" s="4"/>
      <c r="I200" s="4"/>
      <c r="J200" s="4"/>
      <c r="K200" s="4"/>
      <c r="M200" s="4"/>
      <c r="N200" s="4"/>
    </row>
    <row r="201" spans="2:14" ht="12.75">
      <c r="B201" s="4"/>
      <c r="C201" s="4"/>
      <c r="D201" s="31"/>
      <c r="E201" s="4"/>
      <c r="F201" s="4"/>
      <c r="H201" s="4"/>
      <c r="I201" s="4"/>
      <c r="J201" s="4"/>
      <c r="K201" s="4"/>
      <c r="M201" s="4"/>
      <c r="N201" s="4"/>
    </row>
    <row r="202" spans="2:14" ht="12.75">
      <c r="B202" s="4"/>
      <c r="C202" s="4"/>
      <c r="D202" s="31"/>
      <c r="E202" s="4"/>
      <c r="F202" s="4"/>
      <c r="H202" s="4"/>
      <c r="I202" s="4"/>
      <c r="J202" s="4"/>
      <c r="K202" s="4"/>
      <c r="M202" s="4"/>
      <c r="N202" s="4"/>
    </row>
    <row r="203" spans="2:14" ht="12.75">
      <c r="B203" s="4"/>
      <c r="C203" s="4"/>
      <c r="D203" s="31"/>
      <c r="E203" s="4"/>
      <c r="F203" s="4"/>
      <c r="H203" s="4"/>
      <c r="I203" s="4"/>
      <c r="J203" s="4"/>
      <c r="K203" s="4"/>
      <c r="M203" s="4"/>
      <c r="N203" s="4"/>
    </row>
    <row r="204" spans="2:14" ht="12.75">
      <c r="B204" s="4"/>
      <c r="C204" s="4"/>
      <c r="D204" s="31"/>
      <c r="E204" s="4"/>
      <c r="F204" s="4"/>
      <c r="H204" s="4"/>
      <c r="I204" s="4"/>
      <c r="J204" s="4"/>
      <c r="K204" s="4"/>
      <c r="M204" s="4"/>
      <c r="N204" s="4"/>
    </row>
    <row r="205" spans="2:14" ht="12.75">
      <c r="B205" s="4"/>
      <c r="C205" s="4"/>
      <c r="D205" s="31"/>
      <c r="E205" s="4"/>
      <c r="F205" s="4"/>
      <c r="H205" s="4"/>
      <c r="I205" s="4"/>
      <c r="J205" s="4"/>
      <c r="K205" s="4"/>
      <c r="M205" s="4"/>
      <c r="N205" s="4"/>
    </row>
    <row r="206" spans="2:14" ht="12.75">
      <c r="B206" s="4"/>
      <c r="C206" s="4"/>
      <c r="D206" s="31"/>
      <c r="E206" s="4"/>
      <c r="F206" s="4"/>
      <c r="H206" s="4"/>
      <c r="I206" s="4"/>
      <c r="J206" s="4"/>
      <c r="K206" s="4"/>
      <c r="M206" s="4"/>
      <c r="N206" s="4"/>
    </row>
    <row r="207" spans="2:14" ht="12.75">
      <c r="B207" s="4"/>
      <c r="C207" s="4"/>
      <c r="D207" s="31"/>
      <c r="E207" s="4"/>
      <c r="F207" s="4"/>
      <c r="H207" s="4"/>
      <c r="I207" s="4"/>
      <c r="J207" s="4"/>
      <c r="K207" s="4"/>
      <c r="M207" s="4"/>
      <c r="N207" s="4"/>
    </row>
    <row r="208" spans="2:14" ht="12.75">
      <c r="B208" s="4"/>
      <c r="C208" s="4"/>
      <c r="D208" s="31"/>
      <c r="E208" s="4"/>
      <c r="F208" s="4"/>
      <c r="H208" s="4"/>
      <c r="I208" s="4"/>
      <c r="J208" s="4"/>
      <c r="K208" s="4"/>
      <c r="M208" s="4"/>
      <c r="N208" s="4"/>
    </row>
  </sheetData>
  <sheetProtection/>
  <mergeCells count="35">
    <mergeCell ref="B143:N144"/>
    <mergeCell ref="I135:I136"/>
    <mergeCell ref="J135:J136"/>
    <mergeCell ref="K135:K136"/>
    <mergeCell ref="L135:L136"/>
    <mergeCell ref="M135:M136"/>
    <mergeCell ref="N135:N136"/>
    <mergeCell ref="B135:B136"/>
    <mergeCell ref="C135:C136"/>
    <mergeCell ref="B1:N1"/>
    <mergeCell ref="B3:N4"/>
    <mergeCell ref="B6:N6"/>
    <mergeCell ref="B7:N7"/>
    <mergeCell ref="B8:N8"/>
    <mergeCell ref="B142:D142"/>
    <mergeCell ref="E11:E12"/>
    <mergeCell ref="F11:F12"/>
    <mergeCell ref="G11:G12"/>
    <mergeCell ref="H11:H12"/>
    <mergeCell ref="I11:I12"/>
    <mergeCell ref="D135:D136"/>
    <mergeCell ref="E135:E136"/>
    <mergeCell ref="F135:F136"/>
    <mergeCell ref="G135:G136"/>
    <mergeCell ref="H135:H136"/>
    <mergeCell ref="J11:J12"/>
    <mergeCell ref="K10:N10"/>
    <mergeCell ref="K11:K12"/>
    <mergeCell ref="L11:L12"/>
    <mergeCell ref="M11:N11"/>
    <mergeCell ref="B10:B12"/>
    <mergeCell ref="C10:C12"/>
    <mergeCell ref="D10:D12"/>
    <mergeCell ref="E10:G10"/>
    <mergeCell ref="H10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2014-05-21T22:50:41Z</cp:lastPrinted>
  <dcterms:created xsi:type="dcterms:W3CDTF">2006-09-16T00:00:00Z</dcterms:created>
  <dcterms:modified xsi:type="dcterms:W3CDTF">2020-04-21T03:06:44Z</dcterms:modified>
  <cp:category/>
  <cp:version/>
  <cp:contentType/>
  <cp:contentStatus/>
</cp:coreProperties>
</file>