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definedNames>
    <definedName name="_xlnm._FilterDatabase" localSheetId="0" hidden="1">'Лист1 (2)'!$A$9:$K$476</definedName>
    <definedName name="_xlnm.Print_Area" localSheetId="0">'Лист1 (2)'!$A$1:$G$476</definedName>
  </definedNames>
  <calcPr calcId="125725"/>
</workbook>
</file>

<file path=xl/calcChain.xml><?xml version="1.0" encoding="utf-8"?>
<calcChain xmlns="http://schemas.openxmlformats.org/spreadsheetml/2006/main">
  <c r="G466" i="3"/>
  <c r="G454"/>
  <c r="G429"/>
  <c r="G420"/>
  <c r="G403"/>
  <c r="G385"/>
  <c r="G371"/>
  <c r="G362"/>
  <c r="G258"/>
  <c r="G178"/>
  <c r="G130"/>
  <c r="G137"/>
  <c r="G139"/>
  <c r="G138"/>
  <c r="G414"/>
  <c r="G428"/>
  <c r="G427" s="1"/>
  <c r="G465"/>
  <c r="G464" s="1"/>
  <c r="G169"/>
  <c r="G157"/>
  <c r="G168"/>
  <c r="G167" s="1"/>
  <c r="G435"/>
  <c r="G434" s="1"/>
  <c r="G432"/>
  <c r="G431" s="1"/>
  <c r="G422"/>
  <c r="G421" s="1"/>
  <c r="G413"/>
  <c r="G412" s="1"/>
  <c r="G410"/>
  <c r="G409" s="1"/>
  <c r="G390"/>
  <c r="G389" s="1"/>
  <c r="G378"/>
  <c r="G377" s="1"/>
  <c r="G376" s="1"/>
  <c r="G260"/>
  <c r="G259" s="1"/>
  <c r="G177"/>
  <c r="G176" s="1"/>
  <c r="G76"/>
  <c r="G75" s="1"/>
  <c r="G74" s="1"/>
  <c r="G49"/>
  <c r="G48" s="1"/>
  <c r="G47" s="1"/>
  <c r="G46" s="1"/>
  <c r="G45" s="1"/>
  <c r="G37"/>
  <c r="G36" s="1"/>
  <c r="G430" l="1"/>
  <c r="G408"/>
  <c r="G323"/>
  <c r="G322" s="1"/>
  <c r="G321" s="1"/>
  <c r="G320" s="1"/>
  <c r="G55" l="1"/>
  <c r="G54" s="1"/>
  <c r="G53" s="1"/>
  <c r="G52" s="1"/>
  <c r="G51" s="1"/>
  <c r="G399"/>
  <c r="G398" s="1"/>
  <c r="G387"/>
  <c r="G386" s="1"/>
  <c r="G374"/>
  <c r="G373" s="1"/>
  <c r="G372" s="1"/>
  <c r="G364"/>
  <c r="G363" s="1"/>
  <c r="G329"/>
  <c r="G328" s="1"/>
  <c r="G327" s="1"/>
  <c r="G319"/>
  <c r="G306"/>
  <c r="G305" s="1"/>
  <c r="G270"/>
  <c r="G269" s="1"/>
  <c r="G268" s="1"/>
  <c r="G257"/>
  <c r="G256" s="1"/>
  <c r="G189"/>
  <c r="G188" s="1"/>
  <c r="G187" s="1"/>
  <c r="G186" s="1"/>
  <c r="G185" s="1"/>
  <c r="G162"/>
  <c r="G161" s="1"/>
  <c r="G22"/>
  <c r="G326" l="1"/>
  <c r="G325" s="1"/>
  <c r="G239"/>
  <c r="G462"/>
  <c r="G444"/>
  <c r="G312"/>
  <c r="G311" s="1"/>
  <c r="G310" s="1"/>
  <c r="G309" s="1"/>
  <c r="G303"/>
  <c r="G302" s="1"/>
  <c r="G255"/>
  <c r="G301" l="1"/>
  <c r="G300" s="1"/>
  <c r="G299" s="1"/>
  <c r="G406"/>
  <c r="G405" s="1"/>
  <c r="G404" s="1"/>
  <c r="G402"/>
  <c r="G401" s="1"/>
  <c r="G370"/>
  <c r="G369" s="1"/>
  <c r="G336"/>
  <c r="G335" s="1"/>
  <c r="G334" s="1"/>
  <c r="G333" s="1"/>
  <c r="G332" s="1"/>
  <c r="G331" s="1"/>
  <c r="G266"/>
  <c r="G265" s="1"/>
  <c r="G238"/>
  <c r="G237" s="1"/>
  <c r="G235"/>
  <c r="G234" s="1"/>
  <c r="G183"/>
  <c r="G182" s="1"/>
  <c r="G181" s="1"/>
  <c r="G180" s="1"/>
  <c r="G179" s="1"/>
  <c r="G233" l="1"/>
  <c r="G232" s="1"/>
  <c r="G150"/>
  <c r="G149" s="1"/>
  <c r="G174"/>
  <c r="G173" s="1"/>
  <c r="G171"/>
  <c r="G170" s="1"/>
  <c r="G31"/>
  <c r="G30" s="1"/>
  <c r="G27"/>
  <c r="G26" s="1"/>
  <c r="G25" s="1"/>
  <c r="G252" l="1"/>
  <c r="G251" s="1"/>
  <c r="G250" s="1"/>
  <c r="G343"/>
  <c r="G342" s="1"/>
  <c r="G341" s="1"/>
  <c r="G340" s="1"/>
  <c r="G165"/>
  <c r="G164" s="1"/>
  <c r="G160" s="1"/>
  <c r="G34"/>
  <c r="G33" l="1"/>
  <c r="G119"/>
  <c r="G118" s="1"/>
  <c r="G117" s="1"/>
  <c r="G441"/>
  <c r="G440" s="1"/>
  <c r="G285"/>
  <c r="G347"/>
  <c r="G346" s="1"/>
  <c r="G345" s="1"/>
  <c r="G339" s="1"/>
  <c r="G297"/>
  <c r="G296" s="1"/>
  <c r="G295" s="1"/>
  <c r="G294" s="1"/>
  <c r="G292"/>
  <c r="G291" s="1"/>
  <c r="G289"/>
  <c r="G288" s="1"/>
  <c r="G29" l="1"/>
  <c r="G24" s="1"/>
  <c r="G338"/>
  <c r="G353" l="1"/>
  <c r="G352" s="1"/>
  <c r="G351" s="1"/>
  <c r="G350" s="1"/>
  <c r="G349" s="1"/>
  <c r="G460"/>
  <c r="G459" s="1"/>
  <c r="G263"/>
  <c r="G262" s="1"/>
  <c r="G254" s="1"/>
  <c r="G244"/>
  <c r="G243" s="1"/>
  <c r="G242" s="1"/>
  <c r="G241" s="1"/>
  <c r="G240" s="1"/>
  <c r="G203" l="1"/>
  <c r="G202" s="1"/>
  <c r="G90"/>
  <c r="G89" s="1"/>
  <c r="G201" l="1"/>
  <c r="G200" s="1"/>
  <c r="G199" s="1"/>
  <c r="G198" s="1"/>
  <c r="G96" l="1"/>
  <c r="G95" s="1"/>
  <c r="G99"/>
  <c r="G98" s="1"/>
  <c r="G102"/>
  <c r="G101" s="1"/>
  <c r="G105"/>
  <c r="G104" s="1"/>
  <c r="G108"/>
  <c r="G107" s="1"/>
  <c r="G196"/>
  <c r="G195" s="1"/>
  <c r="G154"/>
  <c r="G156"/>
  <c r="G158"/>
  <c r="G94" l="1"/>
  <c r="G93" s="1"/>
  <c r="G92" s="1"/>
  <c r="G194"/>
  <c r="G193" s="1"/>
  <c r="G192" s="1"/>
  <c r="G191" s="1"/>
  <c r="G153"/>
  <c r="G152" s="1"/>
  <c r="G148" s="1"/>
  <c r="G147" l="1"/>
  <c r="G146" s="1"/>
  <c r="G472"/>
  <c r="G474"/>
  <c r="G87"/>
  <c r="G144"/>
  <c r="G143" s="1"/>
  <c r="G142" s="1"/>
  <c r="G141" s="1"/>
  <c r="G135"/>
  <c r="G134" s="1"/>
  <c r="G133" s="1"/>
  <c r="G126"/>
  <c r="G125" s="1"/>
  <c r="G115"/>
  <c r="G114" s="1"/>
  <c r="G15"/>
  <c r="G14" s="1"/>
  <c r="G13" s="1"/>
  <c r="G12" s="1"/>
  <c r="G132" l="1"/>
  <c r="G471"/>
  <c r="G470" s="1"/>
  <c r="G469" s="1"/>
  <c r="G468" s="1"/>
  <c r="G124"/>
  <c r="G113"/>
  <c r="G112" s="1"/>
  <c r="G111" l="1"/>
  <c r="G131"/>
  <c r="G129" s="1"/>
  <c r="G123"/>
  <c r="G450"/>
  <c r="G248"/>
  <c r="G247" s="1"/>
  <c r="G20"/>
  <c r="G19" s="1"/>
  <c r="G62"/>
  <c r="G61" s="1"/>
  <c r="G246" l="1"/>
  <c r="G231" s="1"/>
  <c r="G18"/>
  <c r="G17" s="1"/>
  <c r="G122"/>
  <c r="G121" s="1"/>
  <c r="G110"/>
  <c r="G60"/>
  <c r="G59" s="1"/>
  <c r="G58" s="1"/>
  <c r="G57" s="1"/>
  <c r="G443" l="1"/>
  <c r="G439" s="1"/>
  <c r="G396"/>
  <c r="G395" s="1"/>
  <c r="G384"/>
  <c r="G393"/>
  <c r="G383" l="1"/>
  <c r="G72"/>
  <c r="G71" s="1"/>
  <c r="G69"/>
  <c r="G68" s="1"/>
  <c r="G67" l="1"/>
  <c r="G66" s="1"/>
  <c r="G453"/>
  <c r="G457"/>
  <c r="G455"/>
  <c r="G449"/>
  <c r="G419"/>
  <c r="G418" s="1"/>
  <c r="G43"/>
  <c r="G42" s="1"/>
  <c r="G283"/>
  <c r="G282" s="1"/>
  <c r="G279"/>
  <c r="G278" s="1"/>
  <c r="G277" s="1"/>
  <c r="G65" l="1"/>
  <c r="G64" s="1"/>
  <c r="G41"/>
  <c r="G40" s="1"/>
  <c r="G281"/>
  <c r="G276" s="1"/>
  <c r="G452"/>
  <c r="G448" s="1"/>
  <c r="G438"/>
  <c r="G437" s="1"/>
  <c r="G229"/>
  <c r="G228" s="1"/>
  <c r="G392"/>
  <c r="G382" s="1"/>
  <c r="G86"/>
  <c r="G85" s="1"/>
  <c r="G84" s="1"/>
  <c r="G425"/>
  <c r="G424" s="1"/>
  <c r="G417" s="1"/>
  <c r="G367"/>
  <c r="G366" s="1"/>
  <c r="G318"/>
  <c r="G317" s="1"/>
  <c r="G316" s="1"/>
  <c r="G315" s="1"/>
  <c r="G314" s="1"/>
  <c r="G308" s="1"/>
  <c r="G361"/>
  <c r="G360" s="1"/>
  <c r="G359" s="1"/>
  <c r="G82"/>
  <c r="G81" s="1"/>
  <c r="G80" s="1"/>
  <c r="G79" s="1"/>
  <c r="G211"/>
  <c r="G210" s="1"/>
  <c r="G219"/>
  <c r="G218" s="1"/>
  <c r="G222"/>
  <c r="G221" s="1"/>
  <c r="G447" l="1"/>
  <c r="G446" s="1"/>
  <c r="G416"/>
  <c r="G415" s="1"/>
  <c r="G358"/>
  <c r="G357" s="1"/>
  <c r="G78"/>
  <c r="G217"/>
  <c r="G216" s="1"/>
  <c r="G215" s="1"/>
  <c r="G214" s="1"/>
  <c r="G287"/>
  <c r="G275" s="1"/>
  <c r="G227"/>
  <c r="G226" s="1"/>
  <c r="G225" s="1"/>
  <c r="G224" s="1"/>
  <c r="G209"/>
  <c r="G208" s="1"/>
  <c r="G207" s="1"/>
  <c r="G206" s="1"/>
  <c r="G205" s="1"/>
  <c r="G381"/>
  <c r="G380" s="1"/>
  <c r="G39"/>
  <c r="G274" l="1"/>
  <c r="G467"/>
  <c r="G213"/>
  <c r="G128" s="1"/>
  <c r="G356"/>
  <c r="G11" l="1"/>
  <c r="G10" s="1"/>
  <c r="G273"/>
  <c r="G272" s="1"/>
  <c r="G355"/>
  <c r="G476" l="1"/>
</calcChain>
</file>

<file path=xl/sharedStrings.xml><?xml version="1.0" encoding="utf-8"?>
<sst xmlns="http://schemas.openxmlformats.org/spreadsheetml/2006/main" count="1575" uniqueCount="341">
  <si>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</si>
  <si>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</si>
  <si>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</si>
  <si>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</si>
  <si>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</si>
  <si>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</si>
  <si>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</si>
  <si>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</si>
  <si>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</si>
  <si>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</si>
  <si>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</si>
  <si>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</si>
  <si>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</si>
  <si>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</si>
  <si>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</si>
  <si>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</si>
  <si>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</si>
  <si>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</si>
  <si>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</si>
  <si>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</si>
  <si>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</si>
  <si>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</si>
  <si>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</si>
  <si>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</si>
  <si>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</si>
  <si>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</si>
  <si>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</si>
  <si>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</si>
  <si>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</si>
  <si>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</si>
  <si>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</si>
  <si>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</si>
  <si>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</si>
  <si>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</si>
  <si>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</si>
  <si>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</si>
  <si>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</si>
  <si>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</si>
  <si>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Охрана семьи и детства</t>
  </si>
  <si>
    <t>Молодежная политика и оздоровление детей</t>
  </si>
  <si>
    <t>12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</si>
  <si>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</si>
  <si>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</si>
  <si>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</si>
  <si>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</si>
  <si>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</si>
  <si>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</si>
  <si>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</si>
  <si>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</si>
  <si>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</si>
  <si>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</si>
  <si>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</si>
  <si>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 xml:space="preserve">Иные дотации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</si>
  <si>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</si>
  <si>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</si>
  <si>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</si>
  <si>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</si>
  <si>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</si>
  <si>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</si>
  <si>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</si>
  <si>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</si>
  <si>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</si>
  <si>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</si>
  <si>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</si>
  <si>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</si>
  <si>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</si>
  <si>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</si>
  <si>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</si>
  <si>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</si>
  <si>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</si>
  <si>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</si>
  <si>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</si>
  <si>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</si>
  <si>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</si>
  <si>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</si>
  <si>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</si>
  <si>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</si>
  <si>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</si>
  <si>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</si>
  <si>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</si>
  <si>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</si>
  <si>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</si>
  <si>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</si>
  <si>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</si>
  <si>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</si>
  <si>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</si>
  <si>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</si>
  <si>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</si>
  <si>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</si>
  <si>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</si>
  <si>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</si>
  <si>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</si>
  <si>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</si>
  <si>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</si>
  <si>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</si>
  <si>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</si>
  <si>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</si>
  <si>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</si>
  <si>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</si>
  <si>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</si>
  <si>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</si>
  <si>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</si>
  <si>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</si>
  <si>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</si>
  <si>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</si>
  <si>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</si>
  <si>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</si>
  <si>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</si>
  <si>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</si>
  <si>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</si>
  <si>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</si>
  <si>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</si>
  <si>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.04 2 00 00000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</si>
  <si>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</si>
  <si>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</si>
  <si>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</si>
  <si>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</si>
  <si>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</si>
  <si>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</si>
  <si>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</si>
  <si>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</si>
  <si>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</si>
  <si>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</si>
  <si>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</si>
  <si>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</si>
  <si>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</si>
  <si>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</si>
  <si>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</si>
  <si>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</si>
  <si>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</si>
  <si>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</si>
  <si>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</si>
  <si>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</si>
  <si>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</si>
  <si>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</si>
  <si>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</si>
  <si>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</si>
  <si>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</si>
  <si>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</si>
  <si>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</si>
  <si>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</si>
  <si>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</si>
  <si>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</si>
  <si>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</si>
  <si>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</si>
  <si>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</si>
  <si>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88 0 00 79207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</si>
  <si>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</si>
  <si>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</si>
  <si>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</si>
  <si>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</si>
  <si>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</si>
  <si>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</si>
  <si>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</si>
  <si>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</si>
  <si>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</si>
  <si>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</si>
  <si>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</si>
  <si>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</si>
  <si>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</si>
  <si>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</si>
  <si>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</si>
  <si>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88 0 00 74505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</si>
  <si>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</si>
  <si>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</si>
  <si>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</si>
  <si>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</si>
  <si>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</si>
  <si>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</si>
  <si>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</si>
  <si>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</si>
  <si>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Код ведомства</t>
  </si>
  <si>
    <t>Сумма,  тыс.рублей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</si>
  <si>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</si>
  <si>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</si>
  <si>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</si>
  <si>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</si>
  <si>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</si>
  <si>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</si>
  <si>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</si>
  <si>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</si>
  <si>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</si>
  <si>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</si>
  <si>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</si>
  <si>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</si>
  <si>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</si>
  <si>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88 0 00 49101</t>
  </si>
  <si>
    <t>88 0 00 58604</t>
  </si>
  <si>
    <t>88 0 00 20300</t>
  </si>
  <si>
    <t>88 0 00 20400</t>
  </si>
  <si>
    <t>.06 4 01 20400</t>
  </si>
  <si>
    <t>88 0 00 07050</t>
  </si>
  <si>
    <t>.06 2 01 51601</t>
  </si>
  <si>
    <t>.06 2 02 51702</t>
  </si>
  <si>
    <t>.06 3 01 51106</t>
  </si>
  <si>
    <t>.01 1 01 90200</t>
  </si>
  <si>
    <t>.01 5 00 20400</t>
  </si>
  <si>
    <t>.01 2 00 31502</t>
  </si>
  <si>
    <t>.04 4 00 20400</t>
  </si>
  <si>
    <t>Осуществление государственных полномочий в сфере  труда</t>
  </si>
  <si>
    <t>Осуществление государственных полномочий в сфере государственного управления</t>
  </si>
  <si>
    <t>88 0 00 79220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</si>
  <si>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</si>
  <si>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</si>
  <si>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Осуществление государственных полномочий в области образования</t>
  </si>
  <si>
    <t>.04 4 00 79230</t>
  </si>
  <si>
    <t>.05 1 00 00425</t>
  </si>
  <si>
    <t>.05 1 00 00515</t>
  </si>
  <si>
    <t>.05 3 00 00000</t>
  </si>
  <si>
    <t>.05 3 00 00512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</si>
  <si>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</si>
  <si>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</si>
  <si>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</si>
  <si>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</si>
  <si>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</si>
  <si>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88 0 00 00701</t>
  </si>
  <si>
    <t>.01 1 02 92300</t>
  </si>
  <si>
    <t>Премии и гранты</t>
  </si>
  <si>
    <t>.01 5 00 92300</t>
  </si>
  <si>
    <t>Осуществление государственных полномочий в области социальной защиты населения</t>
  </si>
  <si>
    <t>09 2 00 79581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</si>
  <si>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</si>
  <si>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Капимтальные вложения в объекты муниципальной собственности</t>
  </si>
  <si>
    <t>Бюджетные инвестиции</t>
  </si>
  <si>
    <t>09 1 00 74580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</si>
  <si>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</si>
  <si>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88 0 00 92300</t>
  </si>
  <si>
    <t>.04 3 00 11432</t>
  </si>
  <si>
    <t>.04 3 00 71432</t>
  </si>
  <si>
    <t>Осуществление государственного полномочия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</si>
  <si>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 xml:space="preserve">Осуществление государственного полномочия по подготовке и проведению Всероссийской переписи населения </t>
  </si>
  <si>
    <t>88 0 00 54690</t>
  </si>
  <si>
    <t>.02 0 00 00000</t>
  </si>
  <si>
    <t>.02 1 00 00000</t>
  </si>
  <si>
    <t>Реализация мероприятий по обеспечению жильем молодых семей</t>
  </si>
  <si>
    <t>.02 1 00  L4970</t>
  </si>
  <si>
    <t>Муниципальная программа "Охрана окружающей среды муниципального района "Карымский район" на 2019-2021 годы"</t>
  </si>
  <si>
    <t>Реализация мероприятий по ликвидации мест несанкционированного размещения отходов</t>
  </si>
  <si>
    <t>10 0 00 00000</t>
  </si>
  <si>
    <t>10 0 00 S7264</t>
  </si>
  <si>
    <t>Муниципальная программа "Обеспечение деятельности администрации муниципального района «Карымский район» на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</si>
  <si>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</si>
  <si>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</si>
  <si>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>Муниципальная программа "Социальная поддержка граждан муниципального района "Карымский район" на 2020-2025 годы"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</si>
  <si>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2020-2023 годы"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</si>
  <si>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</si>
  <si>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Муниципальная программа "Социальная поддержка граждан муниципального района "Карымский район"на период 2020-2025 годы"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</si>
  <si>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</si>
  <si>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Подпрограмма "Обеспечение доступным и комфортным жильём граждан муниципального района   «Карымский район»"</t>
  </si>
  <si>
    <t>Муниципальная программа "Развитие системы образования муниципального района "Карымский район""</t>
  </si>
  <si>
    <t>Программа "Развитие системы образования муниципального района "Карымский район""</t>
  </si>
  <si>
    <t>.07 0 00 92305</t>
  </si>
  <si>
    <t>.04 3 00 S1101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</si>
  <si>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</si>
  <si>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Приложение №11 к решению Совета района</t>
  </si>
  <si>
    <t xml:space="preserve">Ведомственная структура расходов бюджета муниципального района "Карымский район" на 2020 год </t>
  </si>
  <si>
    <t>Другие вопросы в области национальной экономики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</si>
  <si>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</si>
  <si>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88 0 00 79502</t>
  </si>
  <si>
    <t>200</t>
  </si>
  <si>
    <t>240</t>
  </si>
  <si>
    <t>ЖИЛИЩНО-КОММУНАЛЬНОЕ ХОЗЯЙСТВО</t>
  </si>
  <si>
    <t>Благоустройство</t>
  </si>
  <si>
    <t>.05</t>
  </si>
  <si>
    <t>11 0 00 00000</t>
  </si>
  <si>
    <t>870</t>
  </si>
  <si>
    <t>Муниципальная программа "Управление и распоряжение муниципальной собственностью муниципального района "Карымский район"на 2017-2021 годы"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</si>
  <si>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</si>
  <si>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</si>
  <si>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.01 2 00  5505М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</si>
  <si>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</si>
  <si>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</si>
  <si>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88 0 00 S4905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</si>
  <si>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</si>
  <si>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.04 1 00 S8180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</si>
  <si>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</si>
  <si>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</si>
  <si>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.04 1 Р2 52320</t>
  </si>
  <si>
    <t>Региональный проект "Успех каждого ребенка"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</si>
  <si>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</si>
  <si>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.04 2 00 S8180</t>
  </si>
  <si>
    <t>.04 2 Е2 00000</t>
  </si>
  <si>
    <t>.04 2 Е2 50970</t>
  </si>
  <si>
    <t>Подпрограмма «Обеспечение деятельности Комитета »</t>
  </si>
  <si>
    <t>Подпрограмма "Развитие системы начального общего, основного общего, среднего общего образования"</t>
  </si>
  <si>
    <t>Школы - детские сады, школы начальные, неполные средние и средние</t>
  </si>
  <si>
    <t xml:space="preserve">Подпрограмма "Развитие культуры в муниципальном районе "Карымский район" </t>
  </si>
  <si>
    <t>Подпрограмма "Развитие физической культуры и массового спорта в муниципальном районе "Карымский район"</t>
  </si>
  <si>
    <t>Муниципальная программа "Социальная поддержка граждан  на 2020-2025 годы"</t>
  </si>
  <si>
    <t>88 0 00 51106</t>
  </si>
  <si>
    <t>.07 0 00 00218</t>
  </si>
  <si>
    <t>Предупреждение и ликвидация последствий чрезвычайных ситуаций и стихийных бедствий природного и техногенного характера</t>
  </si>
  <si>
    <t>11 0 00 L5760</t>
  </si>
  <si>
    <t>Сельское хозяйство и рыболовство</t>
  </si>
  <si>
    <t>Комплексное развитие сельских территорий муниипального района "Карымский район" на 2020-2025 годы</t>
  </si>
  <si>
    <t>Реализация мероприятий по комплексному развитию сельских территорий</t>
  </si>
  <si>
    <t>Программа "Развитие системы образования муниципального района "Карымский район"</t>
  </si>
  <si>
    <t>Реализация мероприятий федеральной целевой программы "Увековечение памяти погибших при защите Отечества на 2019–2024 годы"</t>
  </si>
  <si>
    <t>Охрана окружающей среды</t>
  </si>
  <si>
    <t>Другие вопросы в области окружающей  среды</t>
  </si>
  <si>
    <t>.01 2 R1  53930</t>
  </si>
  <si>
    <t>88 0 F2 00000</t>
  </si>
  <si>
    <t>88 0 F2 55550</t>
  </si>
  <si>
    <t>Региональный проект "Формирование комфортной городской среды (Забайкальский край)»"</t>
  </si>
  <si>
    <t>Реализация программ формирования современной городской среды</t>
  </si>
  <si>
    <t>.07 0 00 07050</t>
  </si>
  <si>
    <t>.04 1 00 07050</t>
  </si>
  <si>
    <t>.04 1 Р2 00000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</si>
  <si>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</si>
  <si>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.04 2 00 07050</t>
  </si>
  <si>
    <t>.04 2 00 L2550</t>
  </si>
  <si>
    <t>Благоустройство зданий государственных и му-ниципальных общеобразовательных организаций в целях соблюдения требований к воздушно-тепловому режиму, водоснабжению и канализации</t>
  </si>
  <si>
    <t>12 0 00 00000</t>
  </si>
  <si>
    <t>12 0 00 L2990</t>
  </si>
  <si>
    <t>600</t>
  </si>
  <si>
    <t>610</t>
  </si>
  <si>
    <t>Муниципальная программа "Увековечение памяти погибших при защите Отечества на 2020 год" в муниципальном районе "Карымский район"</t>
  </si>
  <si>
    <t>Строительство объектов общегражданского назначения</t>
  </si>
  <si>
    <t>88 0 00 10202</t>
  </si>
  <si>
    <t>400</t>
  </si>
  <si>
    <t>410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</si>
  <si>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</si>
  <si>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1 Р2 71443</t>
  </si>
  <si>
    <t>88 1 W0 09108</t>
  </si>
  <si>
    <t>Оказание содействия в подготовке и проведении общероссийского голосования, а также в информировании граждан Российской Федерации о такой подготовке</t>
  </si>
  <si>
    <t>Специальные  расходы</t>
  </si>
  <si>
    <t>Связь и информатика</t>
  </si>
  <si>
    <t>Иные межбюджетные трансферты бюджетам муниципальных районов за достижение значений (уровней) показателей по итогам рейтинга</t>
  </si>
  <si>
    <t>Субсидии юридическим лицам (кроме некоммерческих организаций), индивидуольным предпринимателям, физическим лицам - производителям товаров, работ, услуг</t>
  </si>
  <si>
    <t>88 0 00 78200</t>
  </si>
  <si>
    <t>88 0 00 S8180</t>
  </si>
  <si>
    <t>88 0 00 79109</t>
  </si>
  <si>
    <t>.04 2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</si>
  <si>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</si>
  <si>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.04 3 00 01123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</si>
  <si>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</si>
  <si>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4 00 S8180</t>
  </si>
  <si>
    <t>.04 3 00 S8180</t>
  </si>
  <si>
    <t>Иные межбюджетные трансферты из бюджета муниципального района  бюджетам городских и сельских поселений</t>
  </si>
  <si>
    <t>88 0 00 52106</t>
  </si>
  <si>
    <t>№284 от  " 14 " августа 2020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</si>
</sst>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46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 Cyr"/>
    </font>
    <font>
      <sz val="11"/>
      <color rgb="FF000000"/>
      <name val="Arial"/>
      <family val="2"/>
      <charset val="204"/>
    </font>
    <font>
      <sz val="14"/>
      <name val="Arial Cyr"/>
      <charset val="204"/>
    </font>
    <font>
      <b/>
      <sz val="10"/>
      <color rgb="FF000000"/>
      <name val="Arial"/>
      <family val="2"/>
      <charset val="204"/>
    </font>
    <font>
      <b/>
      <sz val="12"/>
      <color rgb="FF000000"/>
      <name val="Arial Cyr"/>
      <charset val="204"/>
    </font>
    <font>
      <b/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 Cyr"/>
      <charset val="204"/>
    </font>
    <font>
      <sz val="10"/>
      <color theme="1"/>
      <name val="Arial Cyr"/>
      <family val="2"/>
      <charset val="204"/>
    </font>
    <font>
      <b/>
      <sz val="12"/>
      <color theme="1"/>
      <name val="Arial Cyr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 Cyr"/>
      <charset val="204"/>
    </font>
    <font>
      <b/>
      <sz val="11"/>
      <color theme="1"/>
      <name val="Arial Cyr"/>
      <charset val="204"/>
    </font>
    <font>
      <b/>
      <sz val="11"/>
      <color theme="1"/>
      <name val="Arial Cyr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1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26" fillId="0" borderId="2">
      <alignment horizontal="left" wrapText="1"/>
    </xf>
  </cellStyleXfs>
  <cellXfs count="209">
    <xf numFmtId="0" fontId="0" fillId="0" borderId="0" xfId="0"/>
    <xf numFmtId="0" fontId="2" fillId="0" borderId="0" xfId="0" applyFont="1"/>
    <xf numFmtId="0" fontId="0" fillId="0" borderId="0" xfId="0" applyFill="1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wrapText="1"/>
    </xf>
    <xf numFmtId="164" fontId="0" fillId="2" borderId="0" xfId="0" applyNumberFormat="1" applyFill="1" applyBorder="1"/>
    <xf numFmtId="164" fontId="0" fillId="0" borderId="0" xfId="0" applyNumberFormat="1"/>
    <xf numFmtId="166" fontId="0" fillId="0" borderId="0" xfId="0" applyNumberFormat="1"/>
    <xf numFmtId="164" fontId="0" fillId="0" borderId="0" xfId="0" applyNumberFormat="1" applyFill="1"/>
    <xf numFmtId="0" fontId="0" fillId="0" borderId="0" xfId="0" applyBorder="1"/>
    <xf numFmtId="164" fontId="0" fillId="0" borderId="0" xfId="0" applyNumberFormat="1" applyBorder="1"/>
    <xf numFmtId="0" fontId="0" fillId="0" borderId="0" xfId="0" applyFill="1" applyBorder="1"/>
    <xf numFmtId="164" fontId="28" fillId="0" borderId="0" xfId="0" applyNumberFormat="1" applyFont="1" applyFill="1" applyBorder="1"/>
    <xf numFmtId="0" fontId="2" fillId="0" borderId="0" xfId="0" applyFont="1" applyBorder="1"/>
    <xf numFmtId="0" fontId="12" fillId="0" borderId="0" xfId="0" applyFont="1" applyFill="1"/>
    <xf numFmtId="0" fontId="12" fillId="0" borderId="0" xfId="0" applyFont="1" applyFill="1" applyBorder="1"/>
    <xf numFmtId="0" fontId="7" fillId="0" borderId="0" xfId="0" applyFont="1"/>
    <xf numFmtId="0" fontId="7" fillId="0" borderId="0" xfId="0" applyFont="1" applyBorder="1"/>
    <xf numFmtId="0" fontId="11" fillId="0" borderId="0" xfId="0" applyFont="1"/>
    <xf numFmtId="0" fontId="11" fillId="0" borderId="0" xfId="0" applyFont="1" applyBorder="1"/>
    <xf numFmtId="0" fontId="28" fillId="0" borderId="0" xfId="0" applyFont="1" applyFill="1"/>
    <xf numFmtId="0" fontId="3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" fillId="0" borderId="0" xfId="0" applyFont="1" applyFill="1"/>
    <xf numFmtId="0" fontId="7" fillId="0" borderId="0" xfId="0" applyFont="1" applyFill="1"/>
    <xf numFmtId="0" fontId="11" fillId="0" borderId="0" xfId="0" applyFont="1" applyFill="1"/>
    <xf numFmtId="0" fontId="2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0" fontId="37" fillId="0" borderId="0" xfId="0" applyFont="1" applyFill="1"/>
    <xf numFmtId="0" fontId="37" fillId="0" borderId="0" xfId="0" applyFont="1" applyBorder="1"/>
    <xf numFmtId="0" fontId="37" fillId="0" borderId="0" xfId="0" applyFont="1"/>
    <xf numFmtId="49" fontId="44" fillId="2" borderId="1" xfId="0" applyNumberFormat="1" applyFont="1" applyFill="1" applyBorder="1" applyAlignment="1">
      <alignment horizontal="center"/>
    </xf>
    <xf numFmtId="49" fontId="34" fillId="2" borderId="1" xfId="0" applyNumberFormat="1" applyFont="1" applyFill="1" applyBorder="1" applyAlignment="1">
      <alignment horizontal="center"/>
    </xf>
    <xf numFmtId="0" fontId="34" fillId="0" borderId="0" xfId="0" applyFont="1" applyFill="1"/>
    <xf numFmtId="0" fontId="34" fillId="0" borderId="0" xfId="0" applyFont="1" applyBorder="1"/>
    <xf numFmtId="0" fontId="34" fillId="0" borderId="0" xfId="0" applyFont="1"/>
    <xf numFmtId="0" fontId="4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/>
    <xf numFmtId="0" fontId="15" fillId="2" borderId="1" xfId="0" applyFont="1" applyFill="1" applyBorder="1" applyAlignment="1">
      <alignment horizontal="justify" wrapText="1"/>
    </xf>
    <xf numFmtId="0" fontId="1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6" fontId="1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166" fontId="20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164" fontId="4" fillId="2" borderId="1" xfId="0" applyNumberFormat="1" applyFont="1" applyFill="1" applyBorder="1"/>
    <xf numFmtId="0" fontId="11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/>
    <xf numFmtId="0" fontId="14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4" fontId="3" fillId="2" borderId="1" xfId="0" applyNumberFormat="1" applyFont="1" applyFill="1" applyBorder="1"/>
    <xf numFmtId="0" fontId="22" fillId="2" borderId="1" xfId="0" applyFont="1" applyFill="1" applyBorder="1"/>
    <xf numFmtId="0" fontId="10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wrapText="1"/>
    </xf>
    <xf numFmtId="164" fontId="7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justify" wrapText="1"/>
    </xf>
    <xf numFmtId="0" fontId="23" fillId="2" borderId="1" xfId="0" applyFont="1" applyFill="1" applyBorder="1"/>
    <xf numFmtId="0" fontId="31" fillId="2" borderId="1" xfId="0" applyFont="1" applyFill="1" applyBorder="1" applyAlignment="1">
      <alignment horizontal="justify" wrapText="1"/>
    </xf>
    <xf numFmtId="0" fontId="32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66" fontId="0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/>
    </xf>
    <xf numFmtId="166" fontId="7" fillId="2" borderId="1" xfId="0" applyNumberFormat="1" applyFont="1" applyFill="1" applyBorder="1"/>
    <xf numFmtId="0" fontId="5" fillId="2" borderId="1" xfId="0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33" fillId="2" borderId="1" xfId="4" applyNumberFormat="1" applyFont="1" applyFill="1" applyBorder="1" applyAlignment="1" applyProtection="1">
      <alignment horizontal="left" wrapText="1"/>
    </xf>
    <xf numFmtId="0" fontId="34" fillId="2" borderId="1" xfId="0" applyFont="1" applyFill="1" applyBorder="1" applyAlignment="1">
      <alignment horizontal="center"/>
    </xf>
    <xf numFmtId="49" fontId="35" fillId="2" borderId="1" xfId="0" applyNumberFormat="1" applyFont="1" applyFill="1" applyBorder="1" applyAlignment="1">
      <alignment horizontal="center"/>
    </xf>
    <xf numFmtId="0" fontId="36" fillId="2" borderId="1" xfId="0" applyFont="1" applyFill="1" applyBorder="1"/>
    <xf numFmtId="164" fontId="33" fillId="2" borderId="1" xfId="0" applyNumberFormat="1" applyFont="1" applyFill="1" applyBorder="1"/>
    <xf numFmtId="0" fontId="33" fillId="2" borderId="1" xfId="4" applyNumberFormat="1" applyFont="1" applyFill="1" applyBorder="1" applyProtection="1">
      <alignment horizontal="left" wrapText="1"/>
    </xf>
    <xf numFmtId="49" fontId="33" fillId="2" borderId="1" xfId="0" applyNumberFormat="1" applyFont="1" applyFill="1" applyBorder="1" applyAlignment="1">
      <alignment horizontal="center"/>
    </xf>
    <xf numFmtId="0" fontId="38" fillId="2" borderId="1" xfId="0" applyFont="1" applyFill="1" applyBorder="1" applyAlignment="1">
      <alignment wrapText="1"/>
    </xf>
    <xf numFmtId="49" fontId="39" fillId="2" borderId="1" xfId="0" applyNumberFormat="1" applyFont="1" applyFill="1" applyBorder="1" applyAlignment="1">
      <alignment horizontal="center"/>
    </xf>
    <xf numFmtId="0" fontId="39" fillId="2" borderId="1" xfId="0" applyFont="1" applyFill="1" applyBorder="1" applyAlignment="1">
      <alignment horizontal="left"/>
    </xf>
    <xf numFmtId="164" fontId="38" fillId="2" borderId="1" xfId="0" applyNumberFormat="1" applyFont="1" applyFill="1" applyBorder="1"/>
    <xf numFmtId="0" fontId="40" fillId="2" borderId="1" xfId="0" applyFont="1" applyFill="1" applyBorder="1" applyAlignment="1">
      <alignment horizontal="justify" wrapText="1"/>
    </xf>
    <xf numFmtId="49" fontId="38" fillId="2" borderId="1" xfId="0" applyNumberFormat="1" applyFont="1" applyFill="1" applyBorder="1" applyAlignment="1">
      <alignment horizontal="center"/>
    </xf>
    <xf numFmtId="0" fontId="41" fillId="2" borderId="1" xfId="0" applyFont="1" applyFill="1" applyBorder="1"/>
    <xf numFmtId="0" fontId="40" fillId="2" borderId="1" xfId="0" applyFont="1" applyFill="1" applyBorder="1" applyAlignment="1">
      <alignment wrapText="1"/>
    </xf>
    <xf numFmtId="0" fontId="42" fillId="2" borderId="1" xfId="0" applyFont="1" applyFill="1" applyBorder="1"/>
    <xf numFmtId="164" fontId="34" fillId="2" borderId="1" xfId="0" applyNumberFormat="1" applyFont="1" applyFill="1" applyBorder="1"/>
    <xf numFmtId="0" fontId="43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164" fontId="7" fillId="2" borderId="1" xfId="0" applyNumberFormat="1" applyFont="1" applyFill="1" applyBorder="1"/>
    <xf numFmtId="166" fontId="4" fillId="2" borderId="1" xfId="0" applyNumberFormat="1" applyFont="1" applyFill="1" applyBorder="1"/>
    <xf numFmtId="166" fontId="11" fillId="2" borderId="1" xfId="0" applyNumberFormat="1" applyFont="1" applyFill="1" applyBorder="1"/>
    <xf numFmtId="0" fontId="0" fillId="2" borderId="1" xfId="0" applyFont="1" applyFill="1" applyBorder="1" applyAlignment="1">
      <alignment horizontal="left"/>
    </xf>
    <xf numFmtId="166" fontId="5" fillId="2" borderId="1" xfId="0" applyNumberFormat="1" applyFont="1" applyFill="1" applyBorder="1"/>
    <xf numFmtId="0" fontId="0" fillId="2" borderId="1" xfId="0" applyFill="1" applyBorder="1" applyAlignment="1">
      <alignment horizontal="left"/>
    </xf>
    <xf numFmtId="166" fontId="0" fillId="2" borderId="1" xfId="0" applyNumberFormat="1" applyFill="1" applyBorder="1"/>
    <xf numFmtId="166" fontId="3" fillId="2" borderId="1" xfId="0" applyNumberFormat="1" applyFont="1" applyFill="1" applyBorder="1"/>
    <xf numFmtId="0" fontId="4" fillId="2" borderId="1" xfId="0" applyFont="1" applyFill="1" applyBorder="1"/>
    <xf numFmtId="0" fontId="12" fillId="2" borderId="1" xfId="0" applyFont="1" applyFill="1" applyBorder="1" applyAlignment="1">
      <alignment horizontal="left"/>
    </xf>
    <xf numFmtId="166" fontId="12" fillId="2" borderId="1" xfId="0" applyNumberFormat="1" applyFont="1" applyFill="1" applyBorder="1"/>
    <xf numFmtId="49" fontId="5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166" fontId="1" fillId="2" borderId="1" xfId="0" applyNumberFormat="1" applyFont="1" applyFill="1" applyBorder="1"/>
    <xf numFmtId="0" fontId="15" fillId="2" borderId="1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/>
    <xf numFmtId="0" fontId="11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wrapText="1"/>
    </xf>
    <xf numFmtId="0" fontId="0" fillId="2" borderId="1" xfId="0" applyNumberFormat="1" applyFill="1" applyBorder="1" applyAlignment="1">
      <alignment horizontal="left"/>
    </xf>
    <xf numFmtId="0" fontId="2" fillId="2" borderId="1" xfId="0" applyFont="1" applyFill="1" applyBorder="1"/>
    <xf numFmtId="0" fontId="5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 wrapText="1"/>
    </xf>
    <xf numFmtId="164" fontId="20" fillId="2" borderId="1" xfId="0" applyNumberFormat="1" applyFont="1" applyFill="1" applyBorder="1" applyAlignment="1">
      <alignment horizontal="right"/>
    </xf>
    <xf numFmtId="0" fontId="21" fillId="2" borderId="1" xfId="0" applyFont="1" applyFill="1" applyBorder="1" applyAlignment="1">
      <alignment horizontal="center" wrapText="1"/>
    </xf>
    <xf numFmtId="0" fontId="7" fillId="2" borderId="1" xfId="0" applyFont="1" applyFill="1" applyBorder="1"/>
    <xf numFmtId="0" fontId="12" fillId="2" borderId="1" xfId="0" applyFont="1" applyFill="1" applyBorder="1" applyAlignment="1">
      <alignment wrapText="1"/>
    </xf>
    <xf numFmtId="0" fontId="25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/>
    </xf>
    <xf numFmtId="164" fontId="8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0" fontId="14" fillId="2" borderId="1" xfId="0" applyFont="1" applyFill="1" applyBorder="1"/>
    <xf numFmtId="0" fontId="29" fillId="2" borderId="0" xfId="0" applyFont="1" applyFill="1" applyAlignment="1">
      <alignment wrapText="1"/>
    </xf>
    <xf numFmtId="0" fontId="15" fillId="2" borderId="1" xfId="0" applyFont="1" applyFill="1" applyBorder="1"/>
    <xf numFmtId="0" fontId="13" fillId="2" borderId="1" xfId="0" applyFont="1" applyFill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29" fillId="2" borderId="1" xfId="0" applyFont="1" applyFill="1" applyBorder="1" applyAlignment="1">
      <alignment wrapText="1"/>
    </xf>
    <xf numFmtId="0" fontId="34" fillId="2" borderId="1" xfId="0" applyFont="1" applyFill="1" applyBorder="1" applyAlignment="1">
      <alignment wrapText="1"/>
    </xf>
    <xf numFmtId="0" fontId="43" fillId="2" borderId="1" xfId="0" applyFont="1" applyFill="1" applyBorder="1" applyAlignment="1">
      <alignment horizontal="center"/>
    </xf>
    <xf numFmtId="0" fontId="43" fillId="2" borderId="1" xfId="0" applyFont="1" applyFill="1" applyBorder="1" applyAlignment="1">
      <alignment horizontal="left"/>
    </xf>
    <xf numFmtId="166" fontId="8" fillId="2" borderId="1" xfId="0" applyNumberFormat="1" applyFont="1" applyFill="1" applyBorder="1"/>
    <xf numFmtId="0" fontId="15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/>
    <xf numFmtId="164" fontId="20" fillId="2" borderId="1" xfId="0" applyNumberFormat="1" applyFont="1" applyFill="1" applyBorder="1"/>
    <xf numFmtId="0" fontId="25" fillId="2" borderId="1" xfId="0" applyFont="1" applyFill="1" applyBorder="1" applyAlignment="1">
      <alignment horizontal="justify" vertical="top" wrapText="1"/>
    </xf>
    <xf numFmtId="0" fontId="16" fillId="2" borderId="1" xfId="0" applyFont="1" applyFill="1" applyBorder="1" applyAlignment="1">
      <alignment horizontal="justify" wrapText="1"/>
    </xf>
    <xf numFmtId="49" fontId="16" fillId="2" borderId="1" xfId="2" applyNumberFormat="1" applyFont="1" applyFill="1" applyBorder="1" applyAlignment="1">
      <alignment horizontal="center" wrapText="1"/>
    </xf>
    <xf numFmtId="49" fontId="13" fillId="2" borderId="1" xfId="2" applyNumberFormat="1" applyFont="1" applyFill="1" applyBorder="1" applyAlignment="1">
      <alignment horizontal="center" wrapText="1"/>
    </xf>
    <xf numFmtId="49" fontId="16" fillId="2" borderId="1" xfId="2" applyNumberFormat="1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horizontal="center"/>
    </xf>
    <xf numFmtId="0" fontId="36" fillId="2" borderId="1" xfId="0" applyFont="1" applyFill="1" applyBorder="1" applyAlignment="1">
      <alignment horizontal="justify" wrapText="1"/>
    </xf>
    <xf numFmtId="164" fontId="39" fillId="2" borderId="1" xfId="0" applyNumberFormat="1" applyFont="1" applyFill="1" applyBorder="1"/>
    <xf numFmtId="0" fontId="45" fillId="2" borderId="1" xfId="0" applyFont="1" applyFill="1" applyBorder="1" applyAlignment="1">
      <alignment wrapText="1"/>
    </xf>
    <xf numFmtId="164" fontId="37" fillId="2" borderId="1" xfId="0" applyNumberFormat="1" applyFont="1" applyFill="1" applyBorder="1"/>
    <xf numFmtId="0" fontId="30" fillId="2" borderId="1" xfId="4" applyNumberFormat="1" applyFont="1" applyFill="1" applyBorder="1" applyAlignment="1" applyProtection="1">
      <alignment horizontal="left" wrapText="1"/>
    </xf>
    <xf numFmtId="0" fontId="30" fillId="2" borderId="1" xfId="4" applyNumberFormat="1" applyFont="1" applyFill="1" applyBorder="1" applyProtection="1">
      <alignment horizontal="left" wrapText="1"/>
    </xf>
    <xf numFmtId="49" fontId="7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12" fillId="2" borderId="1" xfId="0" applyNumberFormat="1" applyFont="1" applyFill="1" applyBorder="1" applyAlignment="1">
      <alignment horizontal="center"/>
    </xf>
    <xf numFmtId="0" fontId="27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left" wrapText="1"/>
    </xf>
    <xf numFmtId="0" fontId="25" fillId="2" borderId="4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164" fontId="6" fillId="2" borderId="1" xfId="0" applyNumberFormat="1" applyFont="1" applyFill="1" applyBorder="1"/>
    <xf numFmtId="0" fontId="6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 wrapText="1"/>
    </xf>
    <xf numFmtId="0" fontId="24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1"/>
  <sheetViews>
    <sheetView tabSelected="1" zoomScale="75" zoomScaleNormal="75" zoomScaleSheetLayoutView="75" workbookViewId="0">
      <selection activeCell="E2" sqref="E2"/>
    </sheetView>
  </sheetViews>
  <sheetFormatPr defaultRowHeight="12.75"/>
  <cols>
    <col min="1" max="1" width="45.7109375" style="7" customWidth="1"/>
    <col min="2" max="2" width="13.85546875" style="7" customWidth="1"/>
    <col min="3" max="3" width="7.85546875" style="3" customWidth="1"/>
    <col min="4" max="4" width="10.28515625" style="3" customWidth="1"/>
    <col min="5" max="5" width="17.42578125" style="6" customWidth="1"/>
    <col min="6" max="6" width="10.85546875" style="3" customWidth="1"/>
    <col min="7" max="7" width="20.7109375" style="4" bestFit="1" customWidth="1"/>
    <col min="8" max="8" width="28" style="3" customWidth="1"/>
    <col min="9" max="9" width="18" customWidth="1"/>
    <col min="10" max="10" width="13.7109375" customWidth="1"/>
    <col min="11" max="11" width="13.85546875" customWidth="1"/>
  </cols>
  <sheetData>
    <row r="1" spans="1:10">
      <c r="E1" s="6" t="s">
        <v>254</v>
      </c>
    </row>
    <row r="2" spans="1:10">
      <c r="E2" s="6" t="s">
        <v>340</v>
      </c>
    </row>
    <row r="4" spans="1:10" ht="60" customHeight="1">
      <c r="A4" s="205" t="s">
        <v>255</v>
      </c>
      <c r="B4" s="205"/>
      <c r="C4" s="206"/>
      <c r="D4" s="206"/>
      <c r="E4" s="206"/>
      <c r="F4" s="206"/>
      <c r="G4" s="207"/>
    </row>
    <row r="5" spans="1:10" ht="15.75" customHeight="1">
      <c r="A5" s="208"/>
      <c r="B5" s="208"/>
      <c r="C5" s="208"/>
      <c r="D5" s="208"/>
      <c r="E5" s="208"/>
      <c r="F5" s="208"/>
    </row>
    <row r="6" spans="1:10" ht="14.25" customHeight="1">
      <c r="A6" s="55"/>
      <c r="B6" s="55"/>
      <c r="C6" s="55"/>
      <c r="D6" s="55"/>
      <c r="E6" s="56"/>
      <c r="F6" s="55"/>
    </row>
    <row r="7" spans="1:10" hidden="1"/>
    <row r="8" spans="1:10" ht="58.5" customHeight="1">
      <c r="A8" s="57" t="s">
        <v>0</v>
      </c>
      <c r="B8" s="57" t="s">
        <v>171</v>
      </c>
      <c r="C8" s="58" t="s">
        <v>27</v>
      </c>
      <c r="D8" s="58" t="s">
        <v>28</v>
      </c>
      <c r="E8" s="58" t="s">
        <v>29</v>
      </c>
      <c r="F8" s="58" t="s">
        <v>30</v>
      </c>
      <c r="G8" s="59" t="s">
        <v>172</v>
      </c>
    </row>
    <row r="9" spans="1:10">
      <c r="A9" s="60">
        <v>1</v>
      </c>
      <c r="B9" s="60">
        <v>2</v>
      </c>
      <c r="C9" s="61">
        <v>3</v>
      </c>
      <c r="D9" s="61">
        <v>4</v>
      </c>
      <c r="E9" s="61">
        <v>5</v>
      </c>
      <c r="F9" s="61">
        <v>6</v>
      </c>
      <c r="G9" s="62">
        <v>7</v>
      </c>
    </row>
    <row r="10" spans="1:10" ht="54">
      <c r="A10" s="63" t="s">
        <v>173</v>
      </c>
      <c r="B10" s="64">
        <v>901</v>
      </c>
      <c r="C10" s="65"/>
      <c r="D10" s="65"/>
      <c r="E10" s="66"/>
      <c r="F10" s="65"/>
      <c r="G10" s="67">
        <f>G11+G39+G57+G64+G78+G51+G45</f>
        <v>67340.799999999988</v>
      </c>
      <c r="H10" s="23"/>
      <c r="J10" s="10"/>
    </row>
    <row r="11" spans="1:10" ht="15.75">
      <c r="A11" s="31" t="s">
        <v>1</v>
      </c>
      <c r="B11" s="31"/>
      <c r="C11" s="68" t="s">
        <v>2</v>
      </c>
      <c r="D11" s="68"/>
      <c r="E11" s="69"/>
      <c r="F11" s="68"/>
      <c r="G11" s="70">
        <f>G17+G12+G24</f>
        <v>16708.899999999998</v>
      </c>
      <c r="H11" s="2"/>
    </row>
    <row r="12" spans="1:10" ht="45">
      <c r="A12" s="71" t="s">
        <v>65</v>
      </c>
      <c r="B12" s="72"/>
      <c r="C12" s="43" t="s">
        <v>2</v>
      </c>
      <c r="D12" s="43" t="s">
        <v>3</v>
      </c>
      <c r="E12" s="33"/>
      <c r="F12" s="43"/>
      <c r="G12" s="73">
        <f>G13</f>
        <v>2282.3000000000002</v>
      </c>
      <c r="H12" s="2"/>
      <c r="I12" s="9"/>
    </row>
    <row r="13" spans="1:10" ht="15">
      <c r="A13" s="32" t="s">
        <v>85</v>
      </c>
      <c r="B13" s="72"/>
      <c r="C13" s="74" t="s">
        <v>2</v>
      </c>
      <c r="D13" s="74" t="s">
        <v>3</v>
      </c>
      <c r="E13" s="44" t="s">
        <v>86</v>
      </c>
      <c r="F13" s="74"/>
      <c r="G13" s="46">
        <f>G14</f>
        <v>2282.3000000000002</v>
      </c>
      <c r="H13" s="2"/>
      <c r="I13" s="9"/>
    </row>
    <row r="14" spans="1:10" ht="15">
      <c r="A14" s="32" t="s">
        <v>26</v>
      </c>
      <c r="B14" s="72"/>
      <c r="C14" s="74" t="s">
        <v>2</v>
      </c>
      <c r="D14" s="74" t="s">
        <v>3</v>
      </c>
      <c r="E14" s="44" t="s">
        <v>188</v>
      </c>
      <c r="F14" s="74"/>
      <c r="G14" s="75">
        <f>G15</f>
        <v>2282.3000000000002</v>
      </c>
      <c r="H14" s="2"/>
    </row>
    <row r="15" spans="1:10" ht="63.75">
      <c r="A15" s="76" t="s">
        <v>87</v>
      </c>
      <c r="B15" s="72"/>
      <c r="C15" s="77" t="s">
        <v>2</v>
      </c>
      <c r="D15" s="77" t="s">
        <v>3</v>
      </c>
      <c r="E15" s="78" t="s">
        <v>188</v>
      </c>
      <c r="F15" s="77">
        <v>100</v>
      </c>
      <c r="G15" s="50">
        <f>G16</f>
        <v>2282.3000000000002</v>
      </c>
      <c r="H15" s="24"/>
      <c r="I15" s="13"/>
    </row>
    <row r="16" spans="1:10" ht="25.5">
      <c r="A16" s="76" t="s">
        <v>88</v>
      </c>
      <c r="B16" s="72"/>
      <c r="C16" s="77" t="s">
        <v>2</v>
      </c>
      <c r="D16" s="77" t="s">
        <v>3</v>
      </c>
      <c r="E16" s="78" t="s">
        <v>188</v>
      </c>
      <c r="F16" s="47">
        <v>120</v>
      </c>
      <c r="G16" s="50">
        <v>2282.3000000000002</v>
      </c>
      <c r="H16" s="2"/>
      <c r="I16" s="12"/>
    </row>
    <row r="17" spans="1:11" ht="45" customHeight="1">
      <c r="A17" s="71" t="s">
        <v>32</v>
      </c>
      <c r="B17" s="71"/>
      <c r="C17" s="43" t="s">
        <v>2</v>
      </c>
      <c r="D17" s="43" t="s">
        <v>6</v>
      </c>
      <c r="E17" s="33"/>
      <c r="F17" s="43"/>
      <c r="G17" s="73">
        <f>G18</f>
        <v>13202.5</v>
      </c>
      <c r="H17" s="2"/>
      <c r="I17" s="13"/>
    </row>
    <row r="18" spans="1:11" ht="62.25" customHeight="1">
      <c r="A18" s="32" t="s">
        <v>240</v>
      </c>
      <c r="B18" s="32"/>
      <c r="C18" s="54" t="s">
        <v>2</v>
      </c>
      <c r="D18" s="54" t="s">
        <v>6</v>
      </c>
      <c r="E18" s="44" t="s">
        <v>91</v>
      </c>
      <c r="F18" s="54"/>
      <c r="G18" s="46">
        <f>G19</f>
        <v>13202.5</v>
      </c>
      <c r="H18" s="25"/>
      <c r="I18" s="13"/>
    </row>
    <row r="19" spans="1:11" ht="15">
      <c r="A19" s="32" t="s">
        <v>4</v>
      </c>
      <c r="B19" s="32"/>
      <c r="C19" s="74" t="s">
        <v>2</v>
      </c>
      <c r="D19" s="74" t="s">
        <v>6</v>
      </c>
      <c r="E19" s="44" t="s">
        <v>185</v>
      </c>
      <c r="F19" s="74"/>
      <c r="G19" s="46">
        <f>G20+G22</f>
        <v>13202.5</v>
      </c>
      <c r="H19" s="2"/>
      <c r="I19" s="12"/>
    </row>
    <row r="20" spans="1:11" ht="78" customHeight="1">
      <c r="A20" s="76" t="s">
        <v>87</v>
      </c>
      <c r="B20" s="76"/>
      <c r="C20" s="77" t="s">
        <v>2</v>
      </c>
      <c r="D20" s="77" t="s">
        <v>6</v>
      </c>
      <c r="E20" s="78" t="s">
        <v>185</v>
      </c>
      <c r="F20" s="45">
        <v>100</v>
      </c>
      <c r="G20" s="79">
        <f>G21</f>
        <v>13201.5</v>
      </c>
      <c r="H20" s="26"/>
      <c r="I20" s="13"/>
    </row>
    <row r="21" spans="1:11" ht="31.5" customHeight="1">
      <c r="A21" s="76" t="s">
        <v>88</v>
      </c>
      <c r="B21" s="76"/>
      <c r="C21" s="77" t="s">
        <v>2</v>
      </c>
      <c r="D21" s="77" t="s">
        <v>6</v>
      </c>
      <c r="E21" s="78" t="s">
        <v>185</v>
      </c>
      <c r="F21" s="47">
        <v>120</v>
      </c>
      <c r="G21" s="79">
        <v>13201.5</v>
      </c>
      <c r="H21" s="2"/>
      <c r="I21" s="13"/>
    </row>
    <row r="22" spans="1:11" ht="31.5" customHeight="1">
      <c r="A22" s="76" t="s">
        <v>55</v>
      </c>
      <c r="B22" s="76"/>
      <c r="C22" s="77" t="s">
        <v>2</v>
      </c>
      <c r="D22" s="77" t="s">
        <v>6</v>
      </c>
      <c r="E22" s="78" t="s">
        <v>185</v>
      </c>
      <c r="F22" s="47">
        <v>800</v>
      </c>
      <c r="G22" s="79">
        <f>G23</f>
        <v>1</v>
      </c>
      <c r="H22" s="2"/>
      <c r="I22" s="13"/>
    </row>
    <row r="23" spans="1:11" ht="31.5" customHeight="1">
      <c r="A23" s="76" t="s">
        <v>53</v>
      </c>
      <c r="B23" s="76"/>
      <c r="C23" s="77" t="s">
        <v>2</v>
      </c>
      <c r="D23" s="77" t="s">
        <v>6</v>
      </c>
      <c r="E23" s="78" t="s">
        <v>185</v>
      </c>
      <c r="F23" s="47">
        <v>850</v>
      </c>
      <c r="G23" s="79">
        <v>1</v>
      </c>
      <c r="H23" s="2"/>
      <c r="I23" s="13"/>
    </row>
    <row r="24" spans="1:11" ht="21.75" customHeight="1">
      <c r="A24" s="71" t="s">
        <v>9</v>
      </c>
      <c r="B24" s="76"/>
      <c r="C24" s="74" t="s">
        <v>2</v>
      </c>
      <c r="D24" s="74">
        <v>13</v>
      </c>
      <c r="E24" s="80"/>
      <c r="F24" s="81"/>
      <c r="G24" s="82">
        <f>G29+G25</f>
        <v>1224.0999999999999</v>
      </c>
      <c r="H24" s="2"/>
      <c r="I24" s="12"/>
    </row>
    <row r="25" spans="1:11" ht="69.75" customHeight="1">
      <c r="A25" s="32" t="s">
        <v>240</v>
      </c>
      <c r="B25" s="76"/>
      <c r="C25" s="45" t="s">
        <v>2</v>
      </c>
      <c r="D25" s="45">
        <v>13</v>
      </c>
      <c r="E25" s="44" t="s">
        <v>91</v>
      </c>
      <c r="F25" s="47"/>
      <c r="G25" s="83">
        <f>G26</f>
        <v>443.1</v>
      </c>
      <c r="H25" s="2"/>
      <c r="I25" s="12"/>
    </row>
    <row r="26" spans="1:11" s="2" customFormat="1" ht="30">
      <c r="A26" s="32" t="s">
        <v>199</v>
      </c>
      <c r="B26" s="32"/>
      <c r="C26" s="45" t="s">
        <v>2</v>
      </c>
      <c r="D26" s="45">
        <v>13</v>
      </c>
      <c r="E26" s="44" t="s">
        <v>149</v>
      </c>
      <c r="F26" s="74"/>
      <c r="G26" s="84">
        <f>G27</f>
        <v>443.1</v>
      </c>
      <c r="I26" s="14"/>
    </row>
    <row r="27" spans="1:11" s="2" customFormat="1" ht="79.5" customHeight="1">
      <c r="A27" s="76" t="s">
        <v>87</v>
      </c>
      <c r="B27" s="76"/>
      <c r="C27" s="45" t="s">
        <v>2</v>
      </c>
      <c r="D27" s="45">
        <v>13</v>
      </c>
      <c r="E27" s="78" t="s">
        <v>149</v>
      </c>
      <c r="F27" s="47">
        <v>100</v>
      </c>
      <c r="G27" s="85">
        <f>G28</f>
        <v>443.1</v>
      </c>
      <c r="H27" s="27"/>
      <c r="I27" s="15"/>
      <c r="K27" s="11"/>
    </row>
    <row r="28" spans="1:11" s="2" customFormat="1" ht="32.25" customHeight="1">
      <c r="A28" s="86" t="s">
        <v>96</v>
      </c>
      <c r="B28" s="76"/>
      <c r="C28" s="45" t="s">
        <v>2</v>
      </c>
      <c r="D28" s="45">
        <v>13</v>
      </c>
      <c r="E28" s="78" t="s">
        <v>149</v>
      </c>
      <c r="F28" s="47">
        <v>110</v>
      </c>
      <c r="G28" s="85">
        <v>443.1</v>
      </c>
      <c r="I28" s="14"/>
    </row>
    <row r="29" spans="1:11" s="2" customFormat="1" ht="39.75" customHeight="1">
      <c r="A29" s="32" t="s">
        <v>51</v>
      </c>
      <c r="B29" s="76"/>
      <c r="C29" s="74" t="s">
        <v>2</v>
      </c>
      <c r="D29" s="74">
        <v>13</v>
      </c>
      <c r="E29" s="44" t="s">
        <v>86</v>
      </c>
      <c r="F29" s="54"/>
      <c r="G29" s="87">
        <f>G30+G33+G36</f>
        <v>781</v>
      </c>
      <c r="I29" s="14"/>
    </row>
    <row r="30" spans="1:11" s="2" customFormat="1" ht="51" customHeight="1">
      <c r="A30" s="88" t="s">
        <v>200</v>
      </c>
      <c r="B30" s="88"/>
      <c r="C30" s="45" t="s">
        <v>2</v>
      </c>
      <c r="D30" s="45">
        <v>13</v>
      </c>
      <c r="E30" s="80" t="s">
        <v>201</v>
      </c>
      <c r="F30" s="81"/>
      <c r="G30" s="82">
        <f>G31</f>
        <v>602</v>
      </c>
      <c r="I30" s="14"/>
    </row>
    <row r="31" spans="1:11" s="2" customFormat="1" ht="85.5" customHeight="1">
      <c r="A31" s="76" t="s">
        <v>87</v>
      </c>
      <c r="B31" s="76"/>
      <c r="C31" s="45" t="s">
        <v>2</v>
      </c>
      <c r="D31" s="45">
        <v>13</v>
      </c>
      <c r="E31" s="89" t="s">
        <v>201</v>
      </c>
      <c r="F31" s="47">
        <v>100</v>
      </c>
      <c r="G31" s="83">
        <f>G32</f>
        <v>602</v>
      </c>
      <c r="I31" s="14"/>
    </row>
    <row r="32" spans="1:11" s="2" customFormat="1" ht="35.25" customHeight="1">
      <c r="A32" s="86" t="s">
        <v>96</v>
      </c>
      <c r="B32" s="76"/>
      <c r="C32" s="45" t="s">
        <v>2</v>
      </c>
      <c r="D32" s="45">
        <v>13</v>
      </c>
      <c r="E32" s="89" t="s">
        <v>201</v>
      </c>
      <c r="F32" s="47">
        <v>110</v>
      </c>
      <c r="G32" s="83">
        <v>602</v>
      </c>
      <c r="I32" s="14"/>
    </row>
    <row r="33" spans="1:9" s="17" customFormat="1" ht="35.25" customHeight="1">
      <c r="A33" s="32" t="s">
        <v>51</v>
      </c>
      <c r="B33" s="90"/>
      <c r="C33" s="74" t="s">
        <v>2</v>
      </c>
      <c r="D33" s="74">
        <v>13</v>
      </c>
      <c r="E33" s="44" t="s">
        <v>226</v>
      </c>
      <c r="F33" s="81"/>
      <c r="G33" s="82">
        <f>G34</f>
        <v>25</v>
      </c>
      <c r="I33" s="18"/>
    </row>
    <row r="34" spans="1:9" ht="39.75" customHeight="1">
      <c r="A34" s="52" t="s">
        <v>77</v>
      </c>
      <c r="B34" s="76"/>
      <c r="C34" s="45" t="s">
        <v>2</v>
      </c>
      <c r="D34" s="45">
        <v>13</v>
      </c>
      <c r="E34" s="48" t="s">
        <v>226</v>
      </c>
      <c r="F34" s="47">
        <v>300</v>
      </c>
      <c r="G34" s="83">
        <f>G35</f>
        <v>25</v>
      </c>
      <c r="H34" s="2"/>
      <c r="I34" s="12"/>
    </row>
    <row r="35" spans="1:9" ht="39.75" customHeight="1">
      <c r="A35" s="53" t="s">
        <v>57</v>
      </c>
      <c r="B35" s="76"/>
      <c r="C35" s="45" t="s">
        <v>2</v>
      </c>
      <c r="D35" s="45">
        <v>13</v>
      </c>
      <c r="E35" s="48" t="s">
        <v>226</v>
      </c>
      <c r="F35" s="47">
        <v>320</v>
      </c>
      <c r="G35" s="79">
        <v>25</v>
      </c>
      <c r="H35" s="2"/>
      <c r="I35" s="12"/>
    </row>
    <row r="36" spans="1:9" ht="78.75" customHeight="1">
      <c r="A36" s="91" t="s">
        <v>324</v>
      </c>
      <c r="B36" s="76"/>
      <c r="C36" s="74" t="s">
        <v>2</v>
      </c>
      <c r="D36" s="74">
        <v>13</v>
      </c>
      <c r="E36" s="44" t="s">
        <v>323</v>
      </c>
      <c r="F36" s="47"/>
      <c r="G36" s="79">
        <f>G37</f>
        <v>154</v>
      </c>
      <c r="H36" s="2"/>
      <c r="I36" s="12"/>
    </row>
    <row r="37" spans="1:9" ht="19.5" customHeight="1">
      <c r="A37" s="53" t="s">
        <v>55</v>
      </c>
      <c r="B37" s="76"/>
      <c r="C37" s="45" t="s">
        <v>2</v>
      </c>
      <c r="D37" s="45">
        <v>13</v>
      </c>
      <c r="E37" s="48" t="s">
        <v>323</v>
      </c>
      <c r="F37" s="47">
        <v>800</v>
      </c>
      <c r="G37" s="79">
        <f>G38</f>
        <v>154</v>
      </c>
      <c r="H37" s="2"/>
      <c r="I37" s="12"/>
    </row>
    <row r="38" spans="1:9" ht="21" customHeight="1">
      <c r="A38" s="92" t="s">
        <v>325</v>
      </c>
      <c r="B38" s="76"/>
      <c r="C38" s="45" t="s">
        <v>2</v>
      </c>
      <c r="D38" s="45">
        <v>13</v>
      </c>
      <c r="E38" s="48" t="s">
        <v>323</v>
      </c>
      <c r="F38" s="47">
        <v>880</v>
      </c>
      <c r="G38" s="79">
        <v>154</v>
      </c>
      <c r="H38" s="2"/>
      <c r="I38" s="12"/>
    </row>
    <row r="39" spans="1:9" ht="31.5">
      <c r="A39" s="31" t="s">
        <v>25</v>
      </c>
      <c r="B39" s="31"/>
      <c r="C39" s="68" t="s">
        <v>5</v>
      </c>
      <c r="D39" s="68"/>
      <c r="E39" s="69"/>
      <c r="F39" s="68"/>
      <c r="G39" s="70">
        <f>G40</f>
        <v>3171.3</v>
      </c>
      <c r="H39" s="2"/>
      <c r="I39" s="12"/>
    </row>
    <row r="40" spans="1:9" ht="29.25" customHeight="1">
      <c r="A40" s="71" t="s">
        <v>42</v>
      </c>
      <c r="B40" s="71"/>
      <c r="C40" s="43" t="s">
        <v>5</v>
      </c>
      <c r="D40" s="43" t="s">
        <v>10</v>
      </c>
      <c r="E40" s="33"/>
      <c r="F40" s="43"/>
      <c r="G40" s="73">
        <f>G41</f>
        <v>3171.3</v>
      </c>
      <c r="H40" s="2"/>
      <c r="I40" s="12"/>
    </row>
    <row r="41" spans="1:9" ht="122.25" customHeight="1">
      <c r="A41" s="32" t="s">
        <v>241</v>
      </c>
      <c r="B41" s="32"/>
      <c r="C41" s="74" t="s">
        <v>5</v>
      </c>
      <c r="D41" s="74" t="s">
        <v>10</v>
      </c>
      <c r="E41" s="44" t="s">
        <v>104</v>
      </c>
      <c r="F41" s="74"/>
      <c r="G41" s="46">
        <f>G42</f>
        <v>3171.3</v>
      </c>
      <c r="H41" s="2"/>
      <c r="I41" s="12"/>
    </row>
    <row r="42" spans="1:9" ht="59.25" customHeight="1">
      <c r="A42" s="32" t="s">
        <v>43</v>
      </c>
      <c r="B42" s="32"/>
      <c r="C42" s="74" t="s">
        <v>5</v>
      </c>
      <c r="D42" s="74" t="s">
        <v>10</v>
      </c>
      <c r="E42" s="44" t="s">
        <v>164</v>
      </c>
      <c r="F42" s="74"/>
      <c r="G42" s="46">
        <f>G43</f>
        <v>3171.3</v>
      </c>
      <c r="H42" s="2"/>
      <c r="I42" s="12"/>
    </row>
    <row r="43" spans="1:9" ht="65.25" customHeight="1">
      <c r="A43" s="76" t="s">
        <v>87</v>
      </c>
      <c r="B43" s="76"/>
      <c r="C43" s="77" t="s">
        <v>5</v>
      </c>
      <c r="D43" s="77" t="s">
        <v>10</v>
      </c>
      <c r="E43" s="48" t="s">
        <v>164</v>
      </c>
      <c r="F43" s="45">
        <v>100</v>
      </c>
      <c r="G43" s="79">
        <f>G44</f>
        <v>3171.3</v>
      </c>
      <c r="H43" s="2"/>
      <c r="I43" s="12"/>
    </row>
    <row r="44" spans="1:9" ht="29.25" customHeight="1">
      <c r="A44" s="86" t="s">
        <v>96</v>
      </c>
      <c r="B44" s="86"/>
      <c r="C44" s="77" t="s">
        <v>5</v>
      </c>
      <c r="D44" s="77" t="s">
        <v>10</v>
      </c>
      <c r="E44" s="48" t="s">
        <v>164</v>
      </c>
      <c r="F44" s="47">
        <v>110</v>
      </c>
      <c r="G44" s="93">
        <v>3171.3</v>
      </c>
      <c r="H44" s="2"/>
      <c r="I44" s="12"/>
    </row>
    <row r="45" spans="1:9" ht="29.25" customHeight="1">
      <c r="A45" s="31" t="s">
        <v>11</v>
      </c>
      <c r="B45" s="86"/>
      <c r="C45" s="94" t="s">
        <v>6</v>
      </c>
      <c r="D45" s="77"/>
      <c r="E45" s="48"/>
      <c r="F45" s="47"/>
      <c r="G45" s="95">
        <f>G46</f>
        <v>1500</v>
      </c>
      <c r="H45" s="2"/>
      <c r="I45" s="12"/>
    </row>
    <row r="46" spans="1:9" ht="29.25" customHeight="1">
      <c r="A46" s="51" t="s">
        <v>326</v>
      </c>
      <c r="B46" s="86"/>
      <c r="C46" s="94" t="s">
        <v>6</v>
      </c>
      <c r="D46" s="94" t="s">
        <v>33</v>
      </c>
      <c r="E46" s="96"/>
      <c r="F46" s="47"/>
      <c r="G46" s="46">
        <f>G47</f>
        <v>1500</v>
      </c>
      <c r="H46" s="2"/>
      <c r="I46" s="12"/>
    </row>
    <row r="47" spans="1:9" ht="29.25" customHeight="1">
      <c r="A47" s="32" t="s">
        <v>119</v>
      </c>
      <c r="B47" s="86"/>
      <c r="C47" s="97" t="s">
        <v>6</v>
      </c>
      <c r="D47" s="97" t="s">
        <v>33</v>
      </c>
      <c r="E47" s="33" t="s">
        <v>86</v>
      </c>
      <c r="F47" s="47"/>
      <c r="G47" s="46">
        <f>G48</f>
        <v>1500</v>
      </c>
      <c r="H47" s="2"/>
      <c r="I47" s="12"/>
    </row>
    <row r="48" spans="1:9" ht="59.25" customHeight="1">
      <c r="A48" s="51" t="s">
        <v>327</v>
      </c>
      <c r="B48" s="86"/>
      <c r="C48" s="97" t="s">
        <v>6</v>
      </c>
      <c r="D48" s="97" t="s">
        <v>33</v>
      </c>
      <c r="E48" s="33" t="s">
        <v>329</v>
      </c>
      <c r="F48" s="47"/>
      <c r="G48" s="46">
        <f>G49</f>
        <v>1500</v>
      </c>
      <c r="H48" s="2"/>
      <c r="I48" s="12"/>
    </row>
    <row r="49" spans="1:9" ht="29.25" customHeight="1">
      <c r="A49" s="53" t="s">
        <v>55</v>
      </c>
      <c r="B49" s="86"/>
      <c r="C49" s="98" t="s">
        <v>6</v>
      </c>
      <c r="D49" s="98" t="s">
        <v>33</v>
      </c>
      <c r="E49" s="48" t="s">
        <v>329</v>
      </c>
      <c r="F49" s="47">
        <v>800</v>
      </c>
      <c r="G49" s="50">
        <f>G50</f>
        <v>1500</v>
      </c>
      <c r="H49" s="2"/>
      <c r="I49" s="12"/>
    </row>
    <row r="50" spans="1:9" ht="66" customHeight="1">
      <c r="A50" s="76" t="s">
        <v>328</v>
      </c>
      <c r="B50" s="86"/>
      <c r="C50" s="98" t="s">
        <v>6</v>
      </c>
      <c r="D50" s="98" t="s">
        <v>33</v>
      </c>
      <c r="E50" s="48" t="s">
        <v>329</v>
      </c>
      <c r="F50" s="47">
        <v>810</v>
      </c>
      <c r="G50" s="50">
        <v>1500</v>
      </c>
      <c r="H50" s="2"/>
      <c r="I50" s="12"/>
    </row>
    <row r="51" spans="1:9" s="37" customFormat="1" ht="29.25" customHeight="1">
      <c r="A51" s="99" t="s">
        <v>261</v>
      </c>
      <c r="B51" s="100"/>
      <c r="C51" s="101" t="s">
        <v>263</v>
      </c>
      <c r="D51" s="39"/>
      <c r="E51" s="102"/>
      <c r="F51" s="39"/>
      <c r="G51" s="103">
        <f>G52</f>
        <v>74.2</v>
      </c>
      <c r="H51" s="35"/>
      <c r="I51" s="36"/>
    </row>
    <row r="52" spans="1:9" s="37" customFormat="1" ht="29.25" customHeight="1">
      <c r="A52" s="104" t="s">
        <v>262</v>
      </c>
      <c r="B52" s="100"/>
      <c r="C52" s="105" t="s">
        <v>263</v>
      </c>
      <c r="D52" s="105" t="s">
        <v>5</v>
      </c>
      <c r="E52" s="102"/>
      <c r="F52" s="39"/>
      <c r="G52" s="103">
        <f>G53</f>
        <v>74.2</v>
      </c>
      <c r="H52" s="35"/>
      <c r="I52" s="36"/>
    </row>
    <row r="53" spans="1:9" s="37" customFormat="1" ht="84" customHeight="1">
      <c r="A53" s="106" t="s">
        <v>316</v>
      </c>
      <c r="B53" s="100"/>
      <c r="C53" s="107" t="s">
        <v>263</v>
      </c>
      <c r="D53" s="107" t="s">
        <v>5</v>
      </c>
      <c r="E53" s="108" t="s">
        <v>312</v>
      </c>
      <c r="F53" s="39"/>
      <c r="G53" s="109">
        <f>G54</f>
        <v>74.2</v>
      </c>
      <c r="H53" s="35"/>
      <c r="I53" s="36"/>
    </row>
    <row r="54" spans="1:9" s="37" customFormat="1" ht="57" customHeight="1">
      <c r="A54" s="110" t="s">
        <v>297</v>
      </c>
      <c r="B54" s="100"/>
      <c r="C54" s="111" t="s">
        <v>263</v>
      </c>
      <c r="D54" s="111" t="s">
        <v>5</v>
      </c>
      <c r="E54" s="112" t="s">
        <v>313</v>
      </c>
      <c r="F54" s="39"/>
      <c r="G54" s="109">
        <f>G55</f>
        <v>74.2</v>
      </c>
      <c r="H54" s="35"/>
      <c r="I54" s="36"/>
    </row>
    <row r="55" spans="1:9" s="37" customFormat="1" ht="49.5" customHeight="1">
      <c r="A55" s="113" t="s">
        <v>111</v>
      </c>
      <c r="B55" s="100"/>
      <c r="C55" s="39" t="s">
        <v>263</v>
      </c>
      <c r="D55" s="39" t="s">
        <v>5</v>
      </c>
      <c r="E55" s="114" t="s">
        <v>313</v>
      </c>
      <c r="F55" s="39" t="s">
        <v>314</v>
      </c>
      <c r="G55" s="115">
        <f>G56</f>
        <v>74.2</v>
      </c>
      <c r="H55" s="35"/>
      <c r="I55" s="36"/>
    </row>
    <row r="56" spans="1:9" s="37" customFormat="1" ht="29.25" customHeight="1">
      <c r="A56" s="116" t="s">
        <v>60</v>
      </c>
      <c r="B56" s="100"/>
      <c r="C56" s="39" t="s">
        <v>263</v>
      </c>
      <c r="D56" s="39" t="s">
        <v>5</v>
      </c>
      <c r="E56" s="114" t="s">
        <v>313</v>
      </c>
      <c r="F56" s="39" t="s">
        <v>315</v>
      </c>
      <c r="G56" s="115">
        <v>74.2</v>
      </c>
      <c r="H56" s="35"/>
      <c r="I56" s="36"/>
    </row>
    <row r="57" spans="1:9" ht="15.75">
      <c r="A57" s="31" t="s">
        <v>14</v>
      </c>
      <c r="B57" s="31"/>
      <c r="C57" s="68" t="s">
        <v>7</v>
      </c>
      <c r="D57" s="68"/>
      <c r="E57" s="69"/>
      <c r="F57" s="68"/>
      <c r="G57" s="70">
        <f t="shared" ref="G57:G62" si="0">G58</f>
        <v>3545</v>
      </c>
      <c r="H57" s="2"/>
      <c r="I57" s="12"/>
    </row>
    <row r="58" spans="1:9" ht="37.5" customHeight="1">
      <c r="A58" s="117" t="s">
        <v>148</v>
      </c>
      <c r="B58" s="117"/>
      <c r="C58" s="118" t="s">
        <v>7</v>
      </c>
      <c r="D58" s="118" t="s">
        <v>10</v>
      </c>
      <c r="E58" s="119"/>
      <c r="F58" s="118"/>
      <c r="G58" s="120">
        <f t="shared" si="0"/>
        <v>3545</v>
      </c>
      <c r="H58" s="2"/>
      <c r="I58" s="12"/>
    </row>
    <row r="59" spans="1:9" ht="60">
      <c r="A59" s="51" t="s">
        <v>243</v>
      </c>
      <c r="B59" s="51"/>
      <c r="C59" s="43" t="s">
        <v>7</v>
      </c>
      <c r="D59" s="43" t="s">
        <v>10</v>
      </c>
      <c r="E59" s="44" t="s">
        <v>156</v>
      </c>
      <c r="F59" s="43"/>
      <c r="G59" s="121">
        <f t="shared" si="0"/>
        <v>3545</v>
      </c>
      <c r="H59" s="2"/>
      <c r="I59" s="12"/>
    </row>
    <row r="60" spans="1:9" ht="32.25" customHeight="1">
      <c r="A60" s="51" t="s">
        <v>159</v>
      </c>
      <c r="B60" s="51"/>
      <c r="C60" s="43" t="s">
        <v>7</v>
      </c>
      <c r="D60" s="43" t="s">
        <v>10</v>
      </c>
      <c r="E60" s="44" t="s">
        <v>157</v>
      </c>
      <c r="F60" s="43"/>
      <c r="G60" s="121">
        <f t="shared" si="0"/>
        <v>3545</v>
      </c>
      <c r="H60" s="2"/>
      <c r="I60" s="12"/>
    </row>
    <row r="61" spans="1:9" ht="79.5" customHeight="1">
      <c r="A61" s="71" t="s">
        <v>44</v>
      </c>
      <c r="B61" s="71"/>
      <c r="C61" s="43" t="s">
        <v>7</v>
      </c>
      <c r="D61" s="43" t="s">
        <v>10</v>
      </c>
      <c r="E61" s="44" t="s">
        <v>158</v>
      </c>
      <c r="F61" s="47"/>
      <c r="G61" s="122">
        <f>G62</f>
        <v>3545</v>
      </c>
      <c r="H61" s="2"/>
      <c r="I61" s="12"/>
    </row>
    <row r="62" spans="1:9" ht="63.75">
      <c r="A62" s="76" t="s">
        <v>87</v>
      </c>
      <c r="B62" s="76"/>
      <c r="C62" s="47" t="s">
        <v>7</v>
      </c>
      <c r="D62" s="47" t="s">
        <v>10</v>
      </c>
      <c r="E62" s="123" t="s">
        <v>158</v>
      </c>
      <c r="F62" s="47">
        <v>100</v>
      </c>
      <c r="G62" s="124">
        <f t="shared" si="0"/>
        <v>3545</v>
      </c>
      <c r="H62" s="2"/>
      <c r="I62" s="12"/>
    </row>
    <row r="63" spans="1:9" ht="25.5">
      <c r="A63" s="86" t="s">
        <v>96</v>
      </c>
      <c r="B63" s="76"/>
      <c r="C63" s="47" t="s">
        <v>7</v>
      </c>
      <c r="D63" s="47" t="s">
        <v>10</v>
      </c>
      <c r="E63" s="123" t="s">
        <v>158</v>
      </c>
      <c r="F63" s="47">
        <v>110</v>
      </c>
      <c r="G63" s="124">
        <v>3545</v>
      </c>
      <c r="H63" s="2"/>
      <c r="I63" s="12"/>
    </row>
    <row r="64" spans="1:9" ht="15.75">
      <c r="A64" s="117" t="s">
        <v>140</v>
      </c>
      <c r="B64" s="117"/>
      <c r="C64" s="118" t="s">
        <v>12</v>
      </c>
      <c r="D64" s="118"/>
      <c r="E64" s="119"/>
      <c r="F64" s="118"/>
      <c r="G64" s="95">
        <f>G65</f>
        <v>28630</v>
      </c>
      <c r="H64" s="2"/>
      <c r="I64" s="12"/>
    </row>
    <row r="65" spans="1:9" ht="15">
      <c r="A65" s="32" t="s">
        <v>141</v>
      </c>
      <c r="B65" s="32"/>
      <c r="C65" s="74" t="s">
        <v>12</v>
      </c>
      <c r="D65" s="74" t="s">
        <v>2</v>
      </c>
      <c r="E65" s="44"/>
      <c r="F65" s="74"/>
      <c r="G65" s="122">
        <f>G66+G74</f>
        <v>28630</v>
      </c>
      <c r="H65" s="2"/>
      <c r="I65" s="12"/>
    </row>
    <row r="66" spans="1:9" ht="75">
      <c r="A66" s="32" t="s">
        <v>242</v>
      </c>
      <c r="B66" s="32"/>
      <c r="C66" s="74" t="s">
        <v>12</v>
      </c>
      <c r="D66" s="74" t="s">
        <v>2</v>
      </c>
      <c r="E66" s="44" t="s">
        <v>143</v>
      </c>
      <c r="F66" s="74"/>
      <c r="G66" s="122">
        <f>G67</f>
        <v>25440</v>
      </c>
      <c r="H66" s="2"/>
      <c r="I66" s="12"/>
    </row>
    <row r="67" spans="1:9" ht="45">
      <c r="A67" s="32" t="s">
        <v>286</v>
      </c>
      <c r="B67" s="32"/>
      <c r="C67" s="74" t="s">
        <v>12</v>
      </c>
      <c r="D67" s="74" t="s">
        <v>2</v>
      </c>
      <c r="E67" s="44" t="s">
        <v>210</v>
      </c>
      <c r="F67" s="74"/>
      <c r="G67" s="122">
        <f>G68+G71</f>
        <v>25440</v>
      </c>
      <c r="H67" s="2"/>
      <c r="I67" s="12"/>
    </row>
    <row r="68" spans="1:9" ht="15">
      <c r="A68" s="32" t="s">
        <v>144</v>
      </c>
      <c r="B68" s="32"/>
      <c r="C68" s="74" t="s">
        <v>12</v>
      </c>
      <c r="D68" s="74" t="s">
        <v>2</v>
      </c>
      <c r="E68" s="44" t="s">
        <v>206</v>
      </c>
      <c r="F68" s="74"/>
      <c r="G68" s="122">
        <f>G69</f>
        <v>24455</v>
      </c>
      <c r="H68" s="2"/>
      <c r="I68" s="12"/>
    </row>
    <row r="69" spans="1:9" ht="42.75">
      <c r="A69" s="52" t="s">
        <v>111</v>
      </c>
      <c r="B69" s="52"/>
      <c r="C69" s="49" t="s">
        <v>12</v>
      </c>
      <c r="D69" s="49" t="s">
        <v>2</v>
      </c>
      <c r="E69" s="125" t="s">
        <v>206</v>
      </c>
      <c r="F69" s="77">
        <v>600</v>
      </c>
      <c r="G69" s="79">
        <f>G70</f>
        <v>24455</v>
      </c>
      <c r="H69" s="2"/>
      <c r="I69" s="12"/>
    </row>
    <row r="70" spans="1:9" ht="14.25">
      <c r="A70" s="53" t="s">
        <v>60</v>
      </c>
      <c r="B70" s="53"/>
      <c r="C70" s="49" t="s">
        <v>12</v>
      </c>
      <c r="D70" s="49" t="s">
        <v>2</v>
      </c>
      <c r="E70" s="125" t="s">
        <v>206</v>
      </c>
      <c r="F70" s="77">
        <v>610</v>
      </c>
      <c r="G70" s="126">
        <v>24455</v>
      </c>
      <c r="H70" s="2"/>
      <c r="I70" s="12"/>
    </row>
    <row r="71" spans="1:9" ht="15">
      <c r="A71" s="32" t="s">
        <v>145</v>
      </c>
      <c r="B71" s="32"/>
      <c r="C71" s="74" t="s">
        <v>12</v>
      </c>
      <c r="D71" s="74" t="s">
        <v>2</v>
      </c>
      <c r="E71" s="44" t="s">
        <v>207</v>
      </c>
      <c r="F71" s="74"/>
      <c r="G71" s="122">
        <f>G72</f>
        <v>985</v>
      </c>
      <c r="H71" s="2"/>
      <c r="I71" s="12"/>
    </row>
    <row r="72" spans="1:9" ht="42.75">
      <c r="A72" s="52" t="s">
        <v>111</v>
      </c>
      <c r="B72" s="52"/>
      <c r="C72" s="49" t="s">
        <v>12</v>
      </c>
      <c r="D72" s="49" t="s">
        <v>2</v>
      </c>
      <c r="E72" s="125" t="s">
        <v>207</v>
      </c>
      <c r="F72" s="77">
        <v>600</v>
      </c>
      <c r="G72" s="79">
        <f>G73</f>
        <v>985</v>
      </c>
      <c r="H72" s="2"/>
      <c r="I72" s="12"/>
    </row>
    <row r="73" spans="1:9" ht="14.25">
      <c r="A73" s="53" t="s">
        <v>60</v>
      </c>
      <c r="B73" s="53"/>
      <c r="C73" s="49" t="s">
        <v>12</v>
      </c>
      <c r="D73" s="49" t="s">
        <v>2</v>
      </c>
      <c r="E73" s="125" t="s">
        <v>207</v>
      </c>
      <c r="F73" s="77">
        <v>610</v>
      </c>
      <c r="G73" s="93">
        <v>985</v>
      </c>
      <c r="H73" s="2"/>
      <c r="I73" s="12"/>
    </row>
    <row r="74" spans="1:9" ht="15">
      <c r="A74" s="32" t="s">
        <v>119</v>
      </c>
      <c r="B74" s="53"/>
      <c r="C74" s="74" t="s">
        <v>12</v>
      </c>
      <c r="D74" s="74" t="s">
        <v>2</v>
      </c>
      <c r="E74" s="33" t="s">
        <v>86</v>
      </c>
      <c r="F74" s="47"/>
      <c r="G74" s="122">
        <f>G75</f>
        <v>3190</v>
      </c>
      <c r="H74" s="2"/>
      <c r="I74" s="12"/>
    </row>
    <row r="75" spans="1:9" ht="60">
      <c r="A75" s="51" t="s">
        <v>327</v>
      </c>
      <c r="B75" s="53"/>
      <c r="C75" s="54" t="s">
        <v>12</v>
      </c>
      <c r="D75" s="54" t="s">
        <v>2</v>
      </c>
      <c r="E75" s="33" t="s">
        <v>329</v>
      </c>
      <c r="F75" s="47"/>
      <c r="G75" s="122">
        <f>G76</f>
        <v>3190</v>
      </c>
      <c r="H75" s="2"/>
      <c r="I75" s="12"/>
    </row>
    <row r="76" spans="1:9" ht="42.75">
      <c r="A76" s="52" t="s">
        <v>111</v>
      </c>
      <c r="B76" s="53"/>
      <c r="C76" s="49" t="s">
        <v>12</v>
      </c>
      <c r="D76" s="49" t="s">
        <v>2</v>
      </c>
      <c r="E76" s="48" t="s">
        <v>329</v>
      </c>
      <c r="F76" s="47">
        <v>600</v>
      </c>
      <c r="G76" s="127">
        <f>G77</f>
        <v>3190</v>
      </c>
      <c r="H76" s="2"/>
      <c r="I76" s="12"/>
    </row>
    <row r="77" spans="1:9" ht="25.5">
      <c r="A77" s="92" t="s">
        <v>61</v>
      </c>
      <c r="B77" s="53"/>
      <c r="C77" s="49" t="s">
        <v>12</v>
      </c>
      <c r="D77" s="49" t="s">
        <v>2</v>
      </c>
      <c r="E77" s="48" t="s">
        <v>329</v>
      </c>
      <c r="F77" s="47">
        <v>610</v>
      </c>
      <c r="G77" s="127">
        <v>3190</v>
      </c>
      <c r="H77" s="2"/>
      <c r="I77" s="12"/>
    </row>
    <row r="78" spans="1:9" ht="15.75">
      <c r="A78" s="31" t="s">
        <v>19</v>
      </c>
      <c r="B78" s="31"/>
      <c r="C78" s="68">
        <v>10</v>
      </c>
      <c r="D78" s="68"/>
      <c r="E78" s="69"/>
      <c r="F78" s="68"/>
      <c r="G78" s="70">
        <f>G79+G84+G92</f>
        <v>13711.4</v>
      </c>
      <c r="H78" s="2"/>
      <c r="I78" s="12"/>
    </row>
    <row r="79" spans="1:9" ht="21.75" customHeight="1">
      <c r="A79" s="71" t="s">
        <v>20</v>
      </c>
      <c r="B79" s="71"/>
      <c r="C79" s="43">
        <v>10</v>
      </c>
      <c r="D79" s="43" t="s">
        <v>2</v>
      </c>
      <c r="E79" s="33"/>
      <c r="F79" s="43"/>
      <c r="G79" s="128">
        <f>G80</f>
        <v>1494.9</v>
      </c>
      <c r="H79" s="2"/>
      <c r="I79" s="12"/>
    </row>
    <row r="80" spans="1:9" ht="21.75" customHeight="1">
      <c r="A80" s="32" t="s">
        <v>119</v>
      </c>
      <c r="B80" s="32"/>
      <c r="C80" s="77">
        <v>10</v>
      </c>
      <c r="D80" s="77" t="s">
        <v>2</v>
      </c>
      <c r="E80" s="78" t="s">
        <v>86</v>
      </c>
      <c r="F80" s="77"/>
      <c r="G80" s="79">
        <f>G81</f>
        <v>1494.9</v>
      </c>
      <c r="H80" s="2"/>
      <c r="I80" s="12"/>
    </row>
    <row r="81" spans="1:9" ht="29.25" customHeight="1">
      <c r="A81" s="53" t="s">
        <v>120</v>
      </c>
      <c r="B81" s="53"/>
      <c r="C81" s="77">
        <v>10</v>
      </c>
      <c r="D81" s="77" t="s">
        <v>2</v>
      </c>
      <c r="E81" s="78" t="s">
        <v>186</v>
      </c>
      <c r="F81" s="77"/>
      <c r="G81" s="79">
        <f>G82</f>
        <v>1494.9</v>
      </c>
      <c r="H81" s="2"/>
      <c r="I81" s="12"/>
    </row>
    <row r="82" spans="1:9" ht="29.25" customHeight="1">
      <c r="A82" s="52" t="s">
        <v>77</v>
      </c>
      <c r="B82" s="52"/>
      <c r="C82" s="77">
        <v>10</v>
      </c>
      <c r="D82" s="77" t="s">
        <v>2</v>
      </c>
      <c r="E82" s="78" t="s">
        <v>186</v>
      </c>
      <c r="F82" s="77">
        <v>300</v>
      </c>
      <c r="G82" s="79">
        <f>G83</f>
        <v>1494.9</v>
      </c>
      <c r="H82" s="2"/>
      <c r="I82" s="12"/>
    </row>
    <row r="83" spans="1:9" ht="28.5">
      <c r="A83" s="53" t="s">
        <v>57</v>
      </c>
      <c r="B83" s="53"/>
      <c r="C83" s="47">
        <v>10</v>
      </c>
      <c r="D83" s="47" t="s">
        <v>2</v>
      </c>
      <c r="E83" s="78" t="s">
        <v>186</v>
      </c>
      <c r="F83" s="47">
        <v>320</v>
      </c>
      <c r="G83" s="93">
        <v>1494.9</v>
      </c>
      <c r="H83" s="2"/>
      <c r="I83" s="12"/>
    </row>
    <row r="84" spans="1:9" ht="21" customHeight="1">
      <c r="A84" s="71" t="s">
        <v>21</v>
      </c>
      <c r="B84" s="71"/>
      <c r="C84" s="43">
        <v>10</v>
      </c>
      <c r="D84" s="43" t="s">
        <v>5</v>
      </c>
      <c r="E84" s="78"/>
      <c r="F84" s="47"/>
      <c r="G84" s="122">
        <f>G85+G89</f>
        <v>123</v>
      </c>
      <c r="H84" s="2"/>
      <c r="I84" s="12"/>
    </row>
    <row r="85" spans="1:9" ht="18.75" customHeight="1">
      <c r="A85" s="32" t="s">
        <v>119</v>
      </c>
      <c r="B85" s="32"/>
      <c r="C85" s="74">
        <v>10</v>
      </c>
      <c r="D85" s="74" t="s">
        <v>5</v>
      </c>
      <c r="E85" s="44" t="s">
        <v>86</v>
      </c>
      <c r="F85" s="54"/>
      <c r="G85" s="122">
        <f>G86</f>
        <v>7.6</v>
      </c>
      <c r="H85" s="2"/>
      <c r="I85" s="12"/>
    </row>
    <row r="86" spans="1:9" ht="34.5" customHeight="1">
      <c r="A86" s="32" t="s">
        <v>66</v>
      </c>
      <c r="B86" s="32"/>
      <c r="C86" s="97" t="s">
        <v>33</v>
      </c>
      <c r="D86" s="97" t="s">
        <v>5</v>
      </c>
      <c r="E86" s="129" t="s">
        <v>187</v>
      </c>
      <c r="F86" s="54"/>
      <c r="G86" s="130">
        <f>G87</f>
        <v>7.6</v>
      </c>
      <c r="H86" s="2"/>
      <c r="I86" s="12"/>
    </row>
    <row r="87" spans="1:9" ht="27" customHeight="1">
      <c r="A87" s="52" t="s">
        <v>77</v>
      </c>
      <c r="B87" s="52"/>
      <c r="C87" s="131" t="s">
        <v>33</v>
      </c>
      <c r="D87" s="131" t="s">
        <v>5</v>
      </c>
      <c r="E87" s="125" t="s">
        <v>187</v>
      </c>
      <c r="F87" s="49">
        <v>300</v>
      </c>
      <c r="G87" s="93">
        <f>G88</f>
        <v>7.6</v>
      </c>
      <c r="H87" s="2"/>
      <c r="I87" s="12"/>
    </row>
    <row r="88" spans="1:9" ht="27" customHeight="1">
      <c r="A88" s="132" t="s">
        <v>63</v>
      </c>
      <c r="B88" s="133"/>
      <c r="C88" s="131" t="s">
        <v>33</v>
      </c>
      <c r="D88" s="131" t="s">
        <v>5</v>
      </c>
      <c r="E88" s="125" t="s">
        <v>187</v>
      </c>
      <c r="F88" s="61">
        <v>310</v>
      </c>
      <c r="G88" s="134">
        <v>7.6</v>
      </c>
      <c r="H88" s="2"/>
      <c r="I88" s="12"/>
    </row>
    <row r="89" spans="1:9" ht="115.5" customHeight="1">
      <c r="A89" s="135" t="s">
        <v>225</v>
      </c>
      <c r="B89" s="54"/>
      <c r="C89" s="54">
        <v>10</v>
      </c>
      <c r="D89" s="54" t="s">
        <v>5</v>
      </c>
      <c r="E89" s="80" t="s">
        <v>162</v>
      </c>
      <c r="F89" s="136"/>
      <c r="G89" s="137">
        <f>G90</f>
        <v>115.4</v>
      </c>
      <c r="H89" s="2"/>
      <c r="I89" s="12"/>
    </row>
    <row r="90" spans="1:9" ht="27" customHeight="1">
      <c r="A90" s="53" t="s">
        <v>55</v>
      </c>
      <c r="B90" s="47"/>
      <c r="C90" s="47">
        <v>10</v>
      </c>
      <c r="D90" s="47" t="s">
        <v>5</v>
      </c>
      <c r="E90" s="89" t="s">
        <v>162</v>
      </c>
      <c r="F90" s="131" t="s">
        <v>73</v>
      </c>
      <c r="G90" s="50">
        <f>G91</f>
        <v>115.4</v>
      </c>
      <c r="H90" s="2"/>
      <c r="I90" s="12"/>
    </row>
    <row r="91" spans="1:9" ht="53.25" customHeight="1">
      <c r="A91" s="92" t="s">
        <v>72</v>
      </c>
      <c r="B91" s="47"/>
      <c r="C91" s="47">
        <v>10</v>
      </c>
      <c r="D91" s="47" t="s">
        <v>5</v>
      </c>
      <c r="E91" s="89" t="s">
        <v>162</v>
      </c>
      <c r="F91" s="131" t="s">
        <v>74</v>
      </c>
      <c r="G91" s="50">
        <v>115.4</v>
      </c>
      <c r="H91" s="2"/>
      <c r="I91" s="12"/>
    </row>
    <row r="92" spans="1:9" ht="22.5" customHeight="1">
      <c r="A92" s="71" t="s">
        <v>38</v>
      </c>
      <c r="B92" s="71"/>
      <c r="C92" s="43">
        <v>10</v>
      </c>
      <c r="D92" s="43" t="s">
        <v>6</v>
      </c>
      <c r="E92" s="33"/>
      <c r="F92" s="43"/>
      <c r="G92" s="73">
        <f>G93</f>
        <v>12093.5</v>
      </c>
      <c r="H92" s="2"/>
      <c r="I92" s="12"/>
    </row>
    <row r="93" spans="1:9" ht="62.25" customHeight="1">
      <c r="A93" s="51" t="s">
        <v>243</v>
      </c>
      <c r="B93" s="51"/>
      <c r="C93" s="138">
        <v>10</v>
      </c>
      <c r="D93" s="138" t="s">
        <v>6</v>
      </c>
      <c r="E93" s="44" t="s">
        <v>156</v>
      </c>
      <c r="F93" s="138"/>
      <c r="G93" s="122">
        <f>G94</f>
        <v>12093.5</v>
      </c>
      <c r="H93" s="2"/>
      <c r="I93" s="12"/>
    </row>
    <row r="94" spans="1:9" ht="34.5" customHeight="1">
      <c r="A94" s="71" t="s">
        <v>160</v>
      </c>
      <c r="B94" s="71"/>
      <c r="C94" s="138">
        <v>10</v>
      </c>
      <c r="D94" s="138" t="s">
        <v>6</v>
      </c>
      <c r="E94" s="44" t="s">
        <v>161</v>
      </c>
      <c r="F94" s="138"/>
      <c r="G94" s="122">
        <f>G95+G98+G101+G104+G107</f>
        <v>12093.5</v>
      </c>
      <c r="H94" s="2"/>
      <c r="I94" s="12"/>
    </row>
    <row r="95" spans="1:9" ht="117.75" customHeight="1">
      <c r="A95" s="135" t="s">
        <v>67</v>
      </c>
      <c r="B95" s="135"/>
      <c r="C95" s="138">
        <v>10</v>
      </c>
      <c r="D95" s="138" t="s">
        <v>6</v>
      </c>
      <c r="E95" s="139" t="s">
        <v>165</v>
      </c>
      <c r="F95" s="138"/>
      <c r="G95" s="122">
        <f>G96</f>
        <v>121.2</v>
      </c>
      <c r="H95" s="2"/>
      <c r="I95" s="12"/>
    </row>
    <row r="96" spans="1:9" ht="31.5" customHeight="1">
      <c r="A96" s="132" t="s">
        <v>77</v>
      </c>
      <c r="B96" s="132"/>
      <c r="C96" s="140">
        <v>10</v>
      </c>
      <c r="D96" s="140" t="s">
        <v>6</v>
      </c>
      <c r="E96" s="141" t="s">
        <v>165</v>
      </c>
      <c r="F96" s="47">
        <v>300</v>
      </c>
      <c r="G96" s="93">
        <f>G97</f>
        <v>121.2</v>
      </c>
      <c r="H96" s="2"/>
      <c r="I96" s="12"/>
    </row>
    <row r="97" spans="1:9" ht="32.25" customHeight="1">
      <c r="A97" s="132" t="s">
        <v>63</v>
      </c>
      <c r="B97" s="132"/>
      <c r="C97" s="140">
        <v>10</v>
      </c>
      <c r="D97" s="140" t="s">
        <v>6</v>
      </c>
      <c r="E97" s="141" t="s">
        <v>165</v>
      </c>
      <c r="F97" s="140">
        <v>310</v>
      </c>
      <c r="G97" s="93">
        <v>121.2</v>
      </c>
      <c r="H97" s="2"/>
      <c r="I97" s="12"/>
    </row>
    <row r="98" spans="1:9" ht="38.25" customHeight="1">
      <c r="A98" s="135" t="s">
        <v>68</v>
      </c>
      <c r="B98" s="135"/>
      <c r="C98" s="138">
        <v>10</v>
      </c>
      <c r="D98" s="138" t="s">
        <v>6</v>
      </c>
      <c r="E98" s="139" t="s">
        <v>166</v>
      </c>
      <c r="F98" s="142"/>
      <c r="G98" s="122">
        <f>G99</f>
        <v>155.19999999999999</v>
      </c>
      <c r="H98" s="2"/>
      <c r="I98" s="12"/>
    </row>
    <row r="99" spans="1:9" ht="28.5">
      <c r="A99" s="132" t="s">
        <v>77</v>
      </c>
      <c r="B99" s="132"/>
      <c r="C99" s="140">
        <v>10</v>
      </c>
      <c r="D99" s="140" t="s">
        <v>6</v>
      </c>
      <c r="E99" s="141" t="s">
        <v>166</v>
      </c>
      <c r="F99" s="47">
        <v>300</v>
      </c>
      <c r="G99" s="93">
        <f>G100</f>
        <v>155.19999999999999</v>
      </c>
      <c r="H99" s="2"/>
      <c r="I99" s="12"/>
    </row>
    <row r="100" spans="1:9" ht="25.5">
      <c r="A100" s="92" t="s">
        <v>57</v>
      </c>
      <c r="B100" s="92"/>
      <c r="C100" s="140">
        <v>10</v>
      </c>
      <c r="D100" s="140" t="s">
        <v>6</v>
      </c>
      <c r="E100" s="141" t="s">
        <v>166</v>
      </c>
      <c r="F100" s="140">
        <v>320</v>
      </c>
      <c r="G100" s="93">
        <v>155.19999999999999</v>
      </c>
      <c r="H100" s="2"/>
      <c r="I100" s="12"/>
    </row>
    <row r="101" spans="1:9" ht="60">
      <c r="A101" s="71" t="s">
        <v>82</v>
      </c>
      <c r="B101" s="71"/>
      <c r="C101" s="74">
        <v>10</v>
      </c>
      <c r="D101" s="74" t="s">
        <v>6</v>
      </c>
      <c r="E101" s="139" t="s">
        <v>167</v>
      </c>
      <c r="F101" s="74"/>
      <c r="G101" s="46">
        <f>G102</f>
        <v>1454.5</v>
      </c>
      <c r="H101" s="2"/>
      <c r="I101" s="12"/>
    </row>
    <row r="102" spans="1:9" ht="25.5" customHeight="1">
      <c r="A102" s="132" t="s">
        <v>77</v>
      </c>
      <c r="B102" s="132"/>
      <c r="C102" s="47">
        <v>10</v>
      </c>
      <c r="D102" s="47" t="s">
        <v>6</v>
      </c>
      <c r="E102" s="141" t="s">
        <v>167</v>
      </c>
      <c r="F102" s="47">
        <v>300</v>
      </c>
      <c r="G102" s="50">
        <f>G103</f>
        <v>1454.5</v>
      </c>
      <c r="H102" s="2"/>
      <c r="I102" s="12"/>
    </row>
    <row r="103" spans="1:9" ht="25.5" customHeight="1">
      <c r="A103" s="132" t="s">
        <v>63</v>
      </c>
      <c r="B103" s="132"/>
      <c r="C103" s="47">
        <v>10</v>
      </c>
      <c r="D103" s="47" t="s">
        <v>6</v>
      </c>
      <c r="E103" s="141" t="s">
        <v>167</v>
      </c>
      <c r="F103" s="140">
        <v>310</v>
      </c>
      <c r="G103" s="50">
        <v>1454.5</v>
      </c>
      <c r="H103" s="2"/>
      <c r="I103" s="12"/>
    </row>
    <row r="104" spans="1:9" ht="30">
      <c r="A104" s="71" t="s">
        <v>83</v>
      </c>
      <c r="B104" s="71"/>
      <c r="C104" s="74">
        <v>10</v>
      </c>
      <c r="D104" s="74" t="s">
        <v>6</v>
      </c>
      <c r="E104" s="139" t="s">
        <v>168</v>
      </c>
      <c r="F104" s="74"/>
      <c r="G104" s="46">
        <f>G105</f>
        <v>973.6</v>
      </c>
      <c r="H104" s="2"/>
      <c r="I104" s="12"/>
    </row>
    <row r="105" spans="1:9" s="1" customFormat="1" ht="37.5" customHeight="1">
      <c r="A105" s="132" t="s">
        <v>77</v>
      </c>
      <c r="B105" s="132"/>
      <c r="C105" s="140">
        <v>10</v>
      </c>
      <c r="D105" s="140" t="s">
        <v>6</v>
      </c>
      <c r="E105" s="141" t="s">
        <v>168</v>
      </c>
      <c r="F105" s="47">
        <v>300</v>
      </c>
      <c r="G105" s="50">
        <f>G106</f>
        <v>973.6</v>
      </c>
      <c r="H105" s="28"/>
      <c r="I105" s="16"/>
    </row>
    <row r="106" spans="1:9" s="1" customFormat="1" ht="37.5" customHeight="1">
      <c r="A106" s="92" t="s">
        <v>57</v>
      </c>
      <c r="B106" s="132"/>
      <c r="C106" s="140">
        <v>10</v>
      </c>
      <c r="D106" s="140" t="s">
        <v>6</v>
      </c>
      <c r="E106" s="141" t="s">
        <v>168</v>
      </c>
      <c r="F106" s="47">
        <v>320</v>
      </c>
      <c r="G106" s="50">
        <v>973.6</v>
      </c>
      <c r="H106" s="28"/>
      <c r="I106" s="16"/>
    </row>
    <row r="107" spans="1:9" s="1" customFormat="1" ht="64.5" customHeight="1">
      <c r="A107" s="71" t="s">
        <v>84</v>
      </c>
      <c r="B107" s="143"/>
      <c r="C107" s="138">
        <v>10</v>
      </c>
      <c r="D107" s="138" t="s">
        <v>6</v>
      </c>
      <c r="E107" s="139" t="s">
        <v>169</v>
      </c>
      <c r="F107" s="74"/>
      <c r="G107" s="46">
        <f>G108</f>
        <v>9389</v>
      </c>
      <c r="H107" s="28"/>
      <c r="I107" s="16"/>
    </row>
    <row r="108" spans="1:9" s="1" customFormat="1" ht="37.5" customHeight="1">
      <c r="A108" s="132" t="s">
        <v>77</v>
      </c>
      <c r="B108" s="132"/>
      <c r="C108" s="140">
        <v>10</v>
      </c>
      <c r="D108" s="140" t="s">
        <v>6</v>
      </c>
      <c r="E108" s="144" t="s">
        <v>169</v>
      </c>
      <c r="F108" s="47">
        <v>300</v>
      </c>
      <c r="G108" s="50">
        <f>G109</f>
        <v>9389</v>
      </c>
      <c r="H108" s="28"/>
      <c r="I108" s="16"/>
    </row>
    <row r="109" spans="1:9" s="1" customFormat="1" ht="32.25" customHeight="1">
      <c r="A109" s="132" t="s">
        <v>63</v>
      </c>
      <c r="B109" s="145"/>
      <c r="C109" s="47">
        <v>10</v>
      </c>
      <c r="D109" s="47" t="s">
        <v>6</v>
      </c>
      <c r="E109" s="146" t="s">
        <v>169</v>
      </c>
      <c r="F109" s="140">
        <v>310</v>
      </c>
      <c r="G109" s="50">
        <v>9389</v>
      </c>
      <c r="H109" s="28"/>
      <c r="I109" s="16"/>
    </row>
    <row r="110" spans="1:9" ht="47.25" customHeight="1">
      <c r="A110" s="63" t="s">
        <v>174</v>
      </c>
      <c r="B110" s="147">
        <v>963</v>
      </c>
      <c r="C110" s="148"/>
      <c r="D110" s="148"/>
      <c r="E110" s="148"/>
      <c r="F110" s="148"/>
      <c r="G110" s="149">
        <f t="shared" ref="G110:G115" si="1">G111</f>
        <v>584</v>
      </c>
      <c r="H110" s="2"/>
      <c r="I110" s="12"/>
    </row>
    <row r="111" spans="1:9" ht="38.25" customHeight="1">
      <c r="A111" s="31" t="s">
        <v>1</v>
      </c>
      <c r="B111" s="72"/>
      <c r="C111" s="68" t="s">
        <v>2</v>
      </c>
      <c r="D111" s="68"/>
      <c r="E111" s="69"/>
      <c r="F111" s="68"/>
      <c r="G111" s="70">
        <f t="shared" si="1"/>
        <v>584</v>
      </c>
      <c r="H111" s="2"/>
      <c r="I111" s="12"/>
    </row>
    <row r="112" spans="1:9" ht="75">
      <c r="A112" s="71" t="s">
        <v>79</v>
      </c>
      <c r="B112" s="145"/>
      <c r="C112" s="43" t="s">
        <v>2</v>
      </c>
      <c r="D112" s="43" t="s">
        <v>5</v>
      </c>
      <c r="E112" s="33"/>
      <c r="F112" s="43"/>
      <c r="G112" s="73">
        <f t="shared" si="1"/>
        <v>584</v>
      </c>
      <c r="H112" s="2"/>
      <c r="I112" s="12"/>
    </row>
    <row r="113" spans="1:9" ht="22.5" customHeight="1">
      <c r="A113" s="32" t="s">
        <v>85</v>
      </c>
      <c r="B113" s="145"/>
      <c r="C113" s="74" t="s">
        <v>2</v>
      </c>
      <c r="D113" s="74" t="s">
        <v>5</v>
      </c>
      <c r="E113" s="44" t="s">
        <v>86</v>
      </c>
      <c r="F113" s="74"/>
      <c r="G113" s="46">
        <f t="shared" si="1"/>
        <v>584</v>
      </c>
      <c r="H113" s="2"/>
      <c r="I113" s="12"/>
    </row>
    <row r="114" spans="1:9" ht="20.25" customHeight="1">
      <c r="A114" s="32" t="s">
        <v>4</v>
      </c>
      <c r="B114" s="145"/>
      <c r="C114" s="74" t="s">
        <v>2</v>
      </c>
      <c r="D114" s="74" t="s">
        <v>5</v>
      </c>
      <c r="E114" s="44" t="s">
        <v>189</v>
      </c>
      <c r="F114" s="74"/>
      <c r="G114" s="46">
        <f>G115+G119</f>
        <v>584</v>
      </c>
      <c r="H114" s="2"/>
      <c r="I114" s="12"/>
    </row>
    <row r="115" spans="1:9" ht="86.25" customHeight="1">
      <c r="A115" s="76" t="s">
        <v>87</v>
      </c>
      <c r="B115" s="145"/>
      <c r="C115" s="47" t="s">
        <v>2</v>
      </c>
      <c r="D115" s="47" t="s">
        <v>5</v>
      </c>
      <c r="E115" s="78" t="s">
        <v>189</v>
      </c>
      <c r="F115" s="45">
        <v>100</v>
      </c>
      <c r="G115" s="79">
        <f t="shared" si="1"/>
        <v>530</v>
      </c>
      <c r="H115" s="2"/>
      <c r="I115" s="12"/>
    </row>
    <row r="116" spans="1:9" ht="30.75" customHeight="1">
      <c r="A116" s="76" t="s">
        <v>88</v>
      </c>
      <c r="B116" s="145"/>
      <c r="C116" s="47" t="s">
        <v>2</v>
      </c>
      <c r="D116" s="47" t="s">
        <v>5</v>
      </c>
      <c r="E116" s="78" t="s">
        <v>189</v>
      </c>
      <c r="F116" s="47">
        <v>120</v>
      </c>
      <c r="G116" s="79">
        <v>530</v>
      </c>
      <c r="H116" s="2"/>
      <c r="I116" s="12"/>
    </row>
    <row r="117" spans="1:9" ht="30.75" customHeight="1">
      <c r="A117" s="71" t="s">
        <v>9</v>
      </c>
      <c r="B117" s="145"/>
      <c r="C117" s="47" t="s">
        <v>2</v>
      </c>
      <c r="D117" s="47">
        <v>13</v>
      </c>
      <c r="E117" s="78"/>
      <c r="F117" s="47"/>
      <c r="G117" s="79">
        <f>G118</f>
        <v>54</v>
      </c>
      <c r="H117" s="2"/>
      <c r="I117" s="12"/>
    </row>
    <row r="118" spans="1:9" ht="30.75" customHeight="1">
      <c r="A118" s="71" t="s">
        <v>51</v>
      </c>
      <c r="B118" s="145"/>
      <c r="C118" s="47" t="s">
        <v>2</v>
      </c>
      <c r="D118" s="47">
        <v>13</v>
      </c>
      <c r="E118" s="78" t="s">
        <v>226</v>
      </c>
      <c r="F118" s="47"/>
      <c r="G118" s="79">
        <f>G119</f>
        <v>54</v>
      </c>
      <c r="H118" s="2"/>
      <c r="I118" s="12"/>
    </row>
    <row r="119" spans="1:9" ht="30.75" customHeight="1">
      <c r="A119" s="52" t="s">
        <v>77</v>
      </c>
      <c r="B119" s="145"/>
      <c r="C119" s="47" t="s">
        <v>2</v>
      </c>
      <c r="D119" s="47" t="s">
        <v>5</v>
      </c>
      <c r="E119" s="78" t="s">
        <v>226</v>
      </c>
      <c r="F119" s="47">
        <v>300</v>
      </c>
      <c r="G119" s="79">
        <f>G120</f>
        <v>54</v>
      </c>
      <c r="H119" s="2"/>
      <c r="I119" s="12"/>
    </row>
    <row r="120" spans="1:9" ht="19.5" customHeight="1">
      <c r="A120" s="150" t="s">
        <v>217</v>
      </c>
      <c r="B120" s="145"/>
      <c r="C120" s="47" t="s">
        <v>2</v>
      </c>
      <c r="D120" s="47" t="s">
        <v>5</v>
      </c>
      <c r="E120" s="78" t="s">
        <v>226</v>
      </c>
      <c r="F120" s="47">
        <v>350</v>
      </c>
      <c r="G120" s="79">
        <v>54</v>
      </c>
      <c r="H120" s="2"/>
      <c r="I120" s="12"/>
    </row>
    <row r="121" spans="1:9" ht="64.5" customHeight="1">
      <c r="A121" s="63" t="s">
        <v>175</v>
      </c>
      <c r="B121" s="64">
        <v>934</v>
      </c>
      <c r="C121" s="65"/>
      <c r="D121" s="65"/>
      <c r="E121" s="65"/>
      <c r="F121" s="65"/>
      <c r="G121" s="151">
        <f t="shared" ref="G121:G126" si="2">G122</f>
        <v>825.5</v>
      </c>
      <c r="H121" s="2"/>
      <c r="I121" s="12"/>
    </row>
    <row r="122" spans="1:9" ht="19.5" customHeight="1">
      <c r="A122" s="31" t="s">
        <v>1</v>
      </c>
      <c r="B122" s="72"/>
      <c r="C122" s="68" t="s">
        <v>2</v>
      </c>
      <c r="D122" s="68"/>
      <c r="E122" s="69"/>
      <c r="F122" s="68"/>
      <c r="G122" s="82">
        <f t="shared" si="2"/>
        <v>825.5</v>
      </c>
      <c r="H122" s="2"/>
      <c r="I122" s="12"/>
    </row>
    <row r="123" spans="1:9" ht="72" customHeight="1">
      <c r="A123" s="31" t="s">
        <v>147</v>
      </c>
      <c r="B123" s="72"/>
      <c r="C123" s="43" t="s">
        <v>2</v>
      </c>
      <c r="D123" s="43" t="s">
        <v>13</v>
      </c>
      <c r="E123" s="96"/>
      <c r="F123" s="47"/>
      <c r="G123" s="82">
        <f t="shared" si="2"/>
        <v>825.5</v>
      </c>
      <c r="H123" s="2"/>
      <c r="I123" s="12"/>
    </row>
    <row r="124" spans="1:9" ht="22.5" customHeight="1">
      <c r="A124" s="51" t="s">
        <v>85</v>
      </c>
      <c r="B124" s="72"/>
      <c r="C124" s="74" t="s">
        <v>2</v>
      </c>
      <c r="D124" s="74" t="s">
        <v>13</v>
      </c>
      <c r="E124" s="44" t="s">
        <v>86</v>
      </c>
      <c r="F124" s="54"/>
      <c r="G124" s="46">
        <f t="shared" si="2"/>
        <v>825.5</v>
      </c>
      <c r="H124" s="2"/>
      <c r="I124" s="12"/>
    </row>
    <row r="125" spans="1:9" ht="23.25" customHeight="1">
      <c r="A125" s="53" t="s">
        <v>4</v>
      </c>
      <c r="B125" s="72"/>
      <c r="C125" s="77" t="s">
        <v>2</v>
      </c>
      <c r="D125" s="77" t="s">
        <v>13</v>
      </c>
      <c r="E125" s="48" t="s">
        <v>189</v>
      </c>
      <c r="F125" s="43"/>
      <c r="G125" s="79">
        <f>G126</f>
        <v>825.5</v>
      </c>
      <c r="H125" s="2"/>
      <c r="I125" s="12"/>
    </row>
    <row r="126" spans="1:9" ht="81.75" customHeight="1">
      <c r="A126" s="76" t="s">
        <v>87</v>
      </c>
      <c r="B126" s="72"/>
      <c r="C126" s="77" t="s">
        <v>2</v>
      </c>
      <c r="D126" s="77" t="s">
        <v>13</v>
      </c>
      <c r="E126" s="48" t="s">
        <v>189</v>
      </c>
      <c r="F126" s="45">
        <v>100</v>
      </c>
      <c r="G126" s="79">
        <f t="shared" si="2"/>
        <v>825.5</v>
      </c>
      <c r="H126" s="2"/>
      <c r="I126" s="12"/>
    </row>
    <row r="127" spans="1:9" ht="35.25" customHeight="1">
      <c r="A127" s="76" t="s">
        <v>88</v>
      </c>
      <c r="B127" s="72"/>
      <c r="C127" s="77" t="s">
        <v>2</v>
      </c>
      <c r="D127" s="77" t="s">
        <v>13</v>
      </c>
      <c r="E127" s="48" t="s">
        <v>189</v>
      </c>
      <c r="F127" s="47">
        <v>120</v>
      </c>
      <c r="G127" s="93">
        <v>825.5</v>
      </c>
      <c r="H127" s="2"/>
      <c r="I127" s="12"/>
    </row>
    <row r="128" spans="1:9" ht="54.75" customHeight="1">
      <c r="A128" s="152" t="s">
        <v>176</v>
      </c>
      <c r="B128" s="64">
        <v>902</v>
      </c>
      <c r="C128" s="65"/>
      <c r="D128" s="65"/>
      <c r="E128" s="65"/>
      <c r="F128" s="65"/>
      <c r="G128" s="151">
        <f>G129+G205+G213+G191+G198+G179+G185</f>
        <v>282952.90000000002</v>
      </c>
      <c r="H128" s="2"/>
      <c r="I128" s="12"/>
    </row>
    <row r="129" spans="1:9" ht="30.75" customHeight="1">
      <c r="A129" s="31" t="s">
        <v>1</v>
      </c>
      <c r="B129" s="117"/>
      <c r="C129" s="153" t="s">
        <v>2</v>
      </c>
      <c r="D129" s="153"/>
      <c r="E129" s="119"/>
      <c r="F129" s="153"/>
      <c r="G129" s="120">
        <f>G130++G141+G146</f>
        <v>33762.6</v>
      </c>
      <c r="H129" s="2"/>
      <c r="I129" s="12"/>
    </row>
    <row r="130" spans="1:9" ht="74.25" customHeight="1">
      <c r="A130" s="31" t="s">
        <v>147</v>
      </c>
      <c r="B130" s="72"/>
      <c r="C130" s="43" t="s">
        <v>2</v>
      </c>
      <c r="D130" s="43" t="s">
        <v>13</v>
      </c>
      <c r="E130" s="96"/>
      <c r="F130" s="47"/>
      <c r="G130" s="82">
        <f>G131+G137</f>
        <v>9154.1</v>
      </c>
      <c r="H130" s="2"/>
      <c r="I130" s="12"/>
    </row>
    <row r="131" spans="1:9" ht="117.75" customHeight="1">
      <c r="A131" s="71" t="s">
        <v>244</v>
      </c>
      <c r="B131" s="72"/>
      <c r="C131" s="43" t="s">
        <v>2</v>
      </c>
      <c r="D131" s="43" t="s">
        <v>13</v>
      </c>
      <c r="E131" s="44" t="s">
        <v>92</v>
      </c>
      <c r="F131" s="43"/>
      <c r="G131" s="73">
        <f t="shared" ref="G131:G135" si="3">G132</f>
        <v>8732.1</v>
      </c>
      <c r="H131" s="2"/>
      <c r="I131" s="12"/>
    </row>
    <row r="132" spans="1:9" ht="37.5" customHeight="1">
      <c r="A132" s="71" t="s">
        <v>123</v>
      </c>
      <c r="B132" s="72"/>
      <c r="C132" s="43" t="s">
        <v>2</v>
      </c>
      <c r="D132" s="43" t="s">
        <v>13</v>
      </c>
      <c r="E132" s="44" t="s">
        <v>94</v>
      </c>
      <c r="F132" s="43"/>
      <c r="G132" s="73">
        <f t="shared" si="3"/>
        <v>8732.1</v>
      </c>
      <c r="H132" s="2"/>
      <c r="I132" s="12"/>
    </row>
    <row r="133" spans="1:9" ht="45" customHeight="1">
      <c r="A133" s="71" t="s">
        <v>93</v>
      </c>
      <c r="B133" s="72"/>
      <c r="C133" s="43" t="s">
        <v>2</v>
      </c>
      <c r="D133" s="43" t="s">
        <v>13</v>
      </c>
      <c r="E133" s="44" t="s">
        <v>95</v>
      </c>
      <c r="F133" s="43"/>
      <c r="G133" s="73">
        <f t="shared" si="3"/>
        <v>8732.1</v>
      </c>
      <c r="H133" s="2"/>
      <c r="I133" s="12"/>
    </row>
    <row r="134" spans="1:9" ht="24" customHeight="1">
      <c r="A134" s="32" t="s">
        <v>4</v>
      </c>
      <c r="B134" s="72"/>
      <c r="C134" s="74" t="s">
        <v>2</v>
      </c>
      <c r="D134" s="74" t="s">
        <v>13</v>
      </c>
      <c r="E134" s="44" t="s">
        <v>190</v>
      </c>
      <c r="F134" s="74"/>
      <c r="G134" s="46">
        <f t="shared" si="3"/>
        <v>8732.1</v>
      </c>
      <c r="H134" s="2"/>
      <c r="I134" s="12"/>
    </row>
    <row r="135" spans="1:9" ht="83.25" customHeight="1">
      <c r="A135" s="76" t="s">
        <v>87</v>
      </c>
      <c r="B135" s="72"/>
      <c r="C135" s="77" t="s">
        <v>2</v>
      </c>
      <c r="D135" s="77" t="s">
        <v>13</v>
      </c>
      <c r="E135" s="48" t="s">
        <v>190</v>
      </c>
      <c r="F135" s="45">
        <v>100</v>
      </c>
      <c r="G135" s="79">
        <f t="shared" si="3"/>
        <v>8732.1</v>
      </c>
      <c r="H135" s="2"/>
      <c r="I135" s="12"/>
    </row>
    <row r="136" spans="1:9" ht="37.5" customHeight="1">
      <c r="A136" s="76" t="s">
        <v>88</v>
      </c>
      <c r="B136" s="72"/>
      <c r="C136" s="77" t="s">
        <v>2</v>
      </c>
      <c r="D136" s="77" t="s">
        <v>13</v>
      </c>
      <c r="E136" s="48" t="s">
        <v>190</v>
      </c>
      <c r="F136" s="47">
        <v>120</v>
      </c>
      <c r="G136" s="93">
        <v>8732.1</v>
      </c>
      <c r="H136" s="2"/>
      <c r="I136" s="12"/>
    </row>
    <row r="137" spans="1:9" ht="23.25" customHeight="1">
      <c r="A137" s="51" t="s">
        <v>85</v>
      </c>
      <c r="B137" s="72"/>
      <c r="C137" s="74" t="s">
        <v>2</v>
      </c>
      <c r="D137" s="74" t="s">
        <v>13</v>
      </c>
      <c r="E137" s="44" t="s">
        <v>86</v>
      </c>
      <c r="F137" s="47"/>
      <c r="G137" s="122">
        <f>G138</f>
        <v>422</v>
      </c>
      <c r="H137" s="2"/>
      <c r="I137" s="12"/>
    </row>
    <row r="138" spans="1:9" ht="88.5" customHeight="1">
      <c r="A138" s="32" t="s">
        <v>37</v>
      </c>
      <c r="B138" s="72"/>
      <c r="C138" s="43" t="s">
        <v>2</v>
      </c>
      <c r="D138" s="43" t="s">
        <v>13</v>
      </c>
      <c r="E138" s="44" t="s">
        <v>339</v>
      </c>
      <c r="F138" s="43"/>
      <c r="G138" s="122">
        <f>G139</f>
        <v>422</v>
      </c>
      <c r="H138" s="2"/>
      <c r="I138" s="12"/>
    </row>
    <row r="139" spans="1:9" ht="37.5" customHeight="1">
      <c r="A139" s="76" t="s">
        <v>87</v>
      </c>
      <c r="B139" s="72"/>
      <c r="C139" s="77" t="s">
        <v>2</v>
      </c>
      <c r="D139" s="77" t="s">
        <v>13</v>
      </c>
      <c r="E139" s="48" t="s">
        <v>339</v>
      </c>
      <c r="F139" s="45">
        <v>100</v>
      </c>
      <c r="G139" s="93">
        <f>G140</f>
        <v>422</v>
      </c>
      <c r="H139" s="2"/>
      <c r="I139" s="12"/>
    </row>
    <row r="140" spans="1:9" ht="27.75" customHeight="1">
      <c r="A140" s="76" t="s">
        <v>88</v>
      </c>
      <c r="B140" s="72"/>
      <c r="C140" s="77" t="s">
        <v>2</v>
      </c>
      <c r="D140" s="77" t="s">
        <v>13</v>
      </c>
      <c r="E140" s="48" t="s">
        <v>339</v>
      </c>
      <c r="F140" s="47">
        <v>120</v>
      </c>
      <c r="G140" s="93">
        <v>422</v>
      </c>
      <c r="H140" s="2"/>
      <c r="I140" s="12"/>
    </row>
    <row r="141" spans="1:9" ht="15">
      <c r="A141" s="71" t="s">
        <v>8</v>
      </c>
      <c r="B141" s="72"/>
      <c r="C141" s="43" t="s">
        <v>2</v>
      </c>
      <c r="D141" s="43">
        <v>11</v>
      </c>
      <c r="E141" s="33"/>
      <c r="F141" s="43"/>
      <c r="G141" s="73">
        <f>G142</f>
        <v>2108</v>
      </c>
      <c r="H141" s="2"/>
      <c r="I141" s="12"/>
    </row>
    <row r="142" spans="1:9" ht="15">
      <c r="A142" s="143" t="s">
        <v>85</v>
      </c>
      <c r="B142" s="72"/>
      <c r="C142" s="43" t="s">
        <v>2</v>
      </c>
      <c r="D142" s="43">
        <v>11</v>
      </c>
      <c r="E142" s="44" t="s">
        <v>86</v>
      </c>
      <c r="F142" s="43"/>
      <c r="G142" s="73">
        <f>G143</f>
        <v>2108</v>
      </c>
      <c r="H142" s="2"/>
      <c r="I142" s="12"/>
    </row>
    <row r="143" spans="1:9" ht="21" customHeight="1">
      <c r="A143" s="53" t="s">
        <v>34</v>
      </c>
      <c r="B143" s="72"/>
      <c r="C143" s="77" t="s">
        <v>2</v>
      </c>
      <c r="D143" s="77">
        <v>11</v>
      </c>
      <c r="E143" s="48" t="s">
        <v>191</v>
      </c>
      <c r="F143" s="77"/>
      <c r="G143" s="79">
        <f>G144</f>
        <v>2108</v>
      </c>
      <c r="H143" s="2"/>
      <c r="I143" s="12"/>
    </row>
    <row r="144" spans="1:9" ht="14.25">
      <c r="A144" s="53" t="s">
        <v>55</v>
      </c>
      <c r="B144" s="72"/>
      <c r="C144" s="77" t="s">
        <v>2</v>
      </c>
      <c r="D144" s="77">
        <v>11</v>
      </c>
      <c r="E144" s="48" t="s">
        <v>191</v>
      </c>
      <c r="F144" s="77">
        <v>800</v>
      </c>
      <c r="G144" s="79">
        <f>G145</f>
        <v>2108</v>
      </c>
      <c r="H144" s="2"/>
      <c r="I144" s="12"/>
    </row>
    <row r="145" spans="1:9" ht="14.25" customHeight="1">
      <c r="A145" s="92" t="s">
        <v>56</v>
      </c>
      <c r="B145" s="72"/>
      <c r="C145" s="77" t="s">
        <v>2</v>
      </c>
      <c r="D145" s="77">
        <v>11</v>
      </c>
      <c r="E145" s="48" t="s">
        <v>191</v>
      </c>
      <c r="F145" s="47">
        <v>870</v>
      </c>
      <c r="G145" s="124">
        <v>2108</v>
      </c>
      <c r="H145" s="2"/>
      <c r="I145" s="12"/>
    </row>
    <row r="146" spans="1:9" ht="22.5" customHeight="1">
      <c r="A146" s="71" t="s">
        <v>9</v>
      </c>
      <c r="B146" s="71"/>
      <c r="C146" s="74" t="s">
        <v>2</v>
      </c>
      <c r="D146" s="74">
        <v>13</v>
      </c>
      <c r="E146" s="44"/>
      <c r="F146" s="74"/>
      <c r="G146" s="122">
        <f>G147+G160</f>
        <v>22500.5</v>
      </c>
      <c r="H146" s="2"/>
      <c r="I146" s="12"/>
    </row>
    <row r="147" spans="1:9" ht="112.5" customHeight="1">
      <c r="A147" s="71" t="s">
        <v>244</v>
      </c>
      <c r="B147" s="154"/>
      <c r="C147" s="74" t="s">
        <v>2</v>
      </c>
      <c r="D147" s="74">
        <v>13</v>
      </c>
      <c r="E147" s="44" t="s">
        <v>92</v>
      </c>
      <c r="F147" s="74"/>
      <c r="G147" s="122">
        <f>G148</f>
        <v>15899.4</v>
      </c>
      <c r="H147" s="2"/>
      <c r="I147" s="12"/>
    </row>
    <row r="148" spans="1:9" ht="33" customHeight="1">
      <c r="A148" s="71" t="s">
        <v>123</v>
      </c>
      <c r="B148" s="154"/>
      <c r="C148" s="74" t="s">
        <v>2</v>
      </c>
      <c r="D148" s="74">
        <v>13</v>
      </c>
      <c r="E148" s="44" t="s">
        <v>94</v>
      </c>
      <c r="F148" s="74"/>
      <c r="G148" s="122">
        <f>G152+G149</f>
        <v>15899.4</v>
      </c>
      <c r="H148" s="2"/>
      <c r="I148" s="12"/>
    </row>
    <row r="149" spans="1:9" s="2" customFormat="1" ht="95.25" customHeight="1">
      <c r="A149" s="155" t="s">
        <v>202</v>
      </c>
      <c r="B149" s="72"/>
      <c r="C149" s="74" t="s">
        <v>2</v>
      </c>
      <c r="D149" s="74">
        <v>13</v>
      </c>
      <c r="E149" s="80" t="s">
        <v>203</v>
      </c>
      <c r="F149" s="81"/>
      <c r="G149" s="137">
        <f>G150</f>
        <v>227.5</v>
      </c>
      <c r="I149" s="14"/>
    </row>
    <row r="150" spans="1:9" s="2" customFormat="1" ht="45.75" customHeight="1">
      <c r="A150" s="76" t="s">
        <v>89</v>
      </c>
      <c r="B150" s="72"/>
      <c r="C150" s="74" t="s">
        <v>2</v>
      </c>
      <c r="D150" s="74">
        <v>13</v>
      </c>
      <c r="E150" s="89" t="s">
        <v>203</v>
      </c>
      <c r="F150" s="47">
        <v>200</v>
      </c>
      <c r="G150" s="50">
        <f>G151</f>
        <v>227.5</v>
      </c>
      <c r="I150" s="14"/>
    </row>
    <row r="151" spans="1:9" s="2" customFormat="1" ht="45" customHeight="1">
      <c r="A151" s="76" t="s">
        <v>90</v>
      </c>
      <c r="B151" s="72"/>
      <c r="C151" s="74" t="s">
        <v>2</v>
      </c>
      <c r="D151" s="74">
        <v>13</v>
      </c>
      <c r="E151" s="89" t="s">
        <v>203</v>
      </c>
      <c r="F151" s="47">
        <v>240</v>
      </c>
      <c r="G151" s="50">
        <v>227.5</v>
      </c>
      <c r="I151" s="14"/>
    </row>
    <row r="152" spans="1:9" ht="84.75" customHeight="1">
      <c r="A152" s="156" t="s">
        <v>182</v>
      </c>
      <c r="B152" s="154"/>
      <c r="C152" s="74" t="s">
        <v>2</v>
      </c>
      <c r="D152" s="74">
        <v>13</v>
      </c>
      <c r="E152" s="44" t="s">
        <v>183</v>
      </c>
      <c r="F152" s="74"/>
      <c r="G152" s="122">
        <f>G153</f>
        <v>15671.9</v>
      </c>
      <c r="H152" s="2"/>
      <c r="I152" s="12"/>
    </row>
    <row r="153" spans="1:9" ht="57.75" customHeight="1">
      <c r="A153" s="32" t="s">
        <v>170</v>
      </c>
      <c r="B153" s="72"/>
      <c r="C153" s="74" t="s">
        <v>2</v>
      </c>
      <c r="D153" s="74">
        <v>13</v>
      </c>
      <c r="E153" s="44" t="s">
        <v>181</v>
      </c>
      <c r="F153" s="74"/>
      <c r="G153" s="122">
        <f>G154+G156+G158</f>
        <v>15671.9</v>
      </c>
      <c r="H153" s="2"/>
      <c r="I153" s="12"/>
    </row>
    <row r="154" spans="1:9" ht="87.75" customHeight="1">
      <c r="A154" s="76" t="s">
        <v>87</v>
      </c>
      <c r="B154" s="72"/>
      <c r="C154" s="45" t="s">
        <v>2</v>
      </c>
      <c r="D154" s="45">
        <v>13</v>
      </c>
      <c r="E154" s="48" t="s">
        <v>181</v>
      </c>
      <c r="F154" s="47">
        <v>100</v>
      </c>
      <c r="G154" s="124">
        <f>G155</f>
        <v>9900.4</v>
      </c>
      <c r="H154" s="2"/>
      <c r="I154" s="12"/>
    </row>
    <row r="155" spans="1:9" ht="31.5" customHeight="1">
      <c r="A155" s="86" t="s">
        <v>96</v>
      </c>
      <c r="B155" s="72"/>
      <c r="C155" s="45" t="s">
        <v>2</v>
      </c>
      <c r="D155" s="45">
        <v>13</v>
      </c>
      <c r="E155" s="48" t="s">
        <v>181</v>
      </c>
      <c r="F155" s="47">
        <v>110</v>
      </c>
      <c r="G155" s="124">
        <v>9900.4</v>
      </c>
      <c r="H155" s="2"/>
      <c r="I155" s="12"/>
    </row>
    <row r="156" spans="1:9" ht="42.75" customHeight="1">
      <c r="A156" s="76" t="s">
        <v>89</v>
      </c>
      <c r="B156" s="72"/>
      <c r="C156" s="45" t="s">
        <v>2</v>
      </c>
      <c r="D156" s="45">
        <v>13</v>
      </c>
      <c r="E156" s="48" t="s">
        <v>181</v>
      </c>
      <c r="F156" s="47">
        <v>200</v>
      </c>
      <c r="G156" s="124">
        <f>G157</f>
        <v>5736.5</v>
      </c>
      <c r="H156" s="2"/>
      <c r="I156" s="12"/>
    </row>
    <row r="157" spans="1:9" ht="47.25" customHeight="1">
      <c r="A157" s="76" t="s">
        <v>90</v>
      </c>
      <c r="B157" s="72"/>
      <c r="C157" s="45" t="s">
        <v>2</v>
      </c>
      <c r="D157" s="45">
        <v>13</v>
      </c>
      <c r="E157" s="48" t="s">
        <v>181</v>
      </c>
      <c r="F157" s="47">
        <v>240</v>
      </c>
      <c r="G157" s="124">
        <f>4936.5+800</f>
        <v>5736.5</v>
      </c>
      <c r="H157" s="2"/>
      <c r="I157" s="12"/>
    </row>
    <row r="158" spans="1:9" ht="23.25" customHeight="1">
      <c r="A158" s="76" t="s">
        <v>55</v>
      </c>
      <c r="B158" s="72"/>
      <c r="C158" s="45" t="s">
        <v>2</v>
      </c>
      <c r="D158" s="45">
        <v>13</v>
      </c>
      <c r="E158" s="48" t="s">
        <v>181</v>
      </c>
      <c r="F158" s="47">
        <v>800</v>
      </c>
      <c r="G158" s="124">
        <f>G159</f>
        <v>35</v>
      </c>
      <c r="H158" s="2"/>
      <c r="I158" s="12"/>
    </row>
    <row r="159" spans="1:9" ht="18.75" customHeight="1">
      <c r="A159" s="76" t="s">
        <v>53</v>
      </c>
      <c r="B159" s="72"/>
      <c r="C159" s="45" t="s">
        <v>2</v>
      </c>
      <c r="D159" s="45">
        <v>13</v>
      </c>
      <c r="E159" s="48" t="s">
        <v>181</v>
      </c>
      <c r="F159" s="47">
        <v>850</v>
      </c>
      <c r="G159" s="124">
        <v>35</v>
      </c>
      <c r="H159" s="2"/>
      <c r="I159" s="12"/>
    </row>
    <row r="160" spans="1:9" ht="18.75" customHeight="1">
      <c r="A160" s="32" t="s">
        <v>85</v>
      </c>
      <c r="B160" s="72"/>
      <c r="C160" s="45" t="s">
        <v>2</v>
      </c>
      <c r="D160" s="45">
        <v>13</v>
      </c>
      <c r="E160" s="44" t="s">
        <v>86</v>
      </c>
      <c r="F160" s="54"/>
      <c r="G160" s="130">
        <f>G164+G170+G173+G161+G176+G167</f>
        <v>6601.1</v>
      </c>
      <c r="H160" s="2"/>
      <c r="I160" s="12"/>
    </row>
    <row r="161" spans="1:9" ht="18.75" customHeight="1">
      <c r="A161" s="53" t="s">
        <v>34</v>
      </c>
      <c r="B161" s="72"/>
      <c r="C161" s="77" t="s">
        <v>2</v>
      </c>
      <c r="D161" s="45">
        <v>13</v>
      </c>
      <c r="E161" s="44" t="s">
        <v>191</v>
      </c>
      <c r="F161" s="77"/>
      <c r="G161" s="46">
        <f>G162</f>
        <v>100</v>
      </c>
      <c r="H161" s="2"/>
      <c r="I161" s="12"/>
    </row>
    <row r="162" spans="1:9" ht="39" customHeight="1">
      <c r="A162" s="76" t="s">
        <v>89</v>
      </c>
      <c r="B162" s="72"/>
      <c r="C162" s="77" t="s">
        <v>2</v>
      </c>
      <c r="D162" s="45">
        <v>13</v>
      </c>
      <c r="E162" s="48" t="s">
        <v>191</v>
      </c>
      <c r="F162" s="77">
        <v>200</v>
      </c>
      <c r="G162" s="157">
        <f>G163</f>
        <v>100</v>
      </c>
      <c r="H162" s="2"/>
      <c r="I162" s="12"/>
    </row>
    <row r="163" spans="1:9" ht="45.75" customHeight="1">
      <c r="A163" s="76" t="s">
        <v>90</v>
      </c>
      <c r="B163" s="72"/>
      <c r="C163" s="77" t="s">
        <v>2</v>
      </c>
      <c r="D163" s="45">
        <v>13</v>
      </c>
      <c r="E163" s="48" t="s">
        <v>191</v>
      </c>
      <c r="F163" s="47">
        <v>240</v>
      </c>
      <c r="G163" s="157">
        <v>100</v>
      </c>
      <c r="H163" s="2"/>
      <c r="I163" s="12"/>
    </row>
    <row r="164" spans="1:9" ht="67.5" customHeight="1">
      <c r="A164" s="51" t="s">
        <v>230</v>
      </c>
      <c r="B164" s="72"/>
      <c r="C164" s="45" t="s">
        <v>2</v>
      </c>
      <c r="D164" s="45">
        <v>13</v>
      </c>
      <c r="E164" s="44" t="s">
        <v>231</v>
      </c>
      <c r="F164" s="54"/>
      <c r="G164" s="124">
        <f>G165</f>
        <v>481.1</v>
      </c>
      <c r="H164" s="2"/>
      <c r="I164" s="12"/>
    </row>
    <row r="165" spans="1:9" ht="42.75" customHeight="1">
      <c r="A165" s="76" t="s">
        <v>89</v>
      </c>
      <c r="B165" s="72"/>
      <c r="C165" s="45" t="s">
        <v>2</v>
      </c>
      <c r="D165" s="45">
        <v>13</v>
      </c>
      <c r="E165" s="44" t="s">
        <v>231</v>
      </c>
      <c r="F165" s="54">
        <v>200</v>
      </c>
      <c r="G165" s="124">
        <f>G166</f>
        <v>481.1</v>
      </c>
      <c r="H165" s="2"/>
      <c r="I165" s="12"/>
    </row>
    <row r="166" spans="1:9" ht="51.75" customHeight="1">
      <c r="A166" s="76" t="s">
        <v>90</v>
      </c>
      <c r="B166" s="72"/>
      <c r="C166" s="45" t="s">
        <v>2</v>
      </c>
      <c r="D166" s="45">
        <v>13</v>
      </c>
      <c r="E166" s="44" t="s">
        <v>231</v>
      </c>
      <c r="F166" s="54">
        <v>240</v>
      </c>
      <c r="G166" s="124">
        <v>481.1</v>
      </c>
      <c r="H166" s="2"/>
      <c r="I166" s="12"/>
    </row>
    <row r="167" spans="1:9" ht="64.5" customHeight="1">
      <c r="A167" s="51" t="s">
        <v>338</v>
      </c>
      <c r="B167" s="72"/>
      <c r="C167" s="45" t="s">
        <v>2</v>
      </c>
      <c r="D167" s="45">
        <v>13</v>
      </c>
      <c r="E167" s="44" t="s">
        <v>331</v>
      </c>
      <c r="F167" s="54"/>
      <c r="G167" s="46">
        <f>G168</f>
        <v>1200</v>
      </c>
      <c r="H167" s="2"/>
      <c r="I167" s="12"/>
    </row>
    <row r="168" spans="1:9" ht="43.5" customHeight="1">
      <c r="A168" s="76" t="s">
        <v>89</v>
      </c>
      <c r="B168" s="72"/>
      <c r="C168" s="45" t="s">
        <v>2</v>
      </c>
      <c r="D168" s="45">
        <v>13</v>
      </c>
      <c r="E168" s="48" t="s">
        <v>331</v>
      </c>
      <c r="F168" s="54">
        <v>200</v>
      </c>
      <c r="G168" s="157">
        <f>G169</f>
        <v>1200</v>
      </c>
      <c r="H168" s="2"/>
      <c r="I168" s="12"/>
    </row>
    <row r="169" spans="1:9" ht="43.5" customHeight="1">
      <c r="A169" s="76" t="s">
        <v>90</v>
      </c>
      <c r="B169" s="72"/>
      <c r="C169" s="45" t="s">
        <v>2</v>
      </c>
      <c r="D169" s="45">
        <v>13</v>
      </c>
      <c r="E169" s="48" t="s">
        <v>331</v>
      </c>
      <c r="F169" s="49">
        <v>240</v>
      </c>
      <c r="G169" s="157">
        <f>2000-800</f>
        <v>1200</v>
      </c>
      <c r="H169" s="2"/>
      <c r="I169" s="12"/>
    </row>
    <row r="170" spans="1:9" s="2" customFormat="1" ht="57.75" customHeight="1">
      <c r="A170" s="71" t="s">
        <v>80</v>
      </c>
      <c r="B170" s="43"/>
      <c r="C170" s="45" t="s">
        <v>2</v>
      </c>
      <c r="D170" s="45">
        <v>13</v>
      </c>
      <c r="E170" s="80" t="s">
        <v>146</v>
      </c>
      <c r="F170" s="43"/>
      <c r="G170" s="158">
        <f>G171</f>
        <v>0.3</v>
      </c>
      <c r="I170" s="14"/>
    </row>
    <row r="171" spans="1:9" s="2" customFormat="1" ht="42.75" customHeight="1">
      <c r="A171" s="76" t="s">
        <v>89</v>
      </c>
      <c r="B171" s="47"/>
      <c r="C171" s="45" t="s">
        <v>2</v>
      </c>
      <c r="D171" s="45">
        <v>13</v>
      </c>
      <c r="E171" s="89" t="s">
        <v>146</v>
      </c>
      <c r="F171" s="47">
        <v>200</v>
      </c>
      <c r="G171" s="83">
        <f>G172</f>
        <v>0.3</v>
      </c>
      <c r="I171" s="14"/>
    </row>
    <row r="172" spans="1:9" s="2" customFormat="1" ht="30.75" customHeight="1">
      <c r="A172" s="150" t="s">
        <v>62</v>
      </c>
      <c r="B172" s="47"/>
      <c r="C172" s="45" t="s">
        <v>2</v>
      </c>
      <c r="D172" s="45">
        <v>13</v>
      </c>
      <c r="E172" s="89" t="s">
        <v>146</v>
      </c>
      <c r="F172" s="47">
        <v>240</v>
      </c>
      <c r="G172" s="83">
        <v>0.3</v>
      </c>
      <c r="I172" s="14"/>
    </row>
    <row r="173" spans="1:9" s="2" customFormat="1" ht="57.75" customHeight="1">
      <c r="A173" s="88" t="s">
        <v>200</v>
      </c>
      <c r="B173" s="81"/>
      <c r="C173" s="45" t="s">
        <v>2</v>
      </c>
      <c r="D173" s="45">
        <v>13</v>
      </c>
      <c r="E173" s="80" t="s">
        <v>201</v>
      </c>
      <c r="F173" s="80"/>
      <c r="G173" s="82">
        <f>G174</f>
        <v>24.2</v>
      </c>
      <c r="I173" s="14"/>
    </row>
    <row r="174" spans="1:9" s="2" customFormat="1" ht="52.5" customHeight="1">
      <c r="A174" s="76" t="s">
        <v>89</v>
      </c>
      <c r="B174" s="47"/>
      <c r="C174" s="45" t="s">
        <v>2</v>
      </c>
      <c r="D174" s="45">
        <v>13</v>
      </c>
      <c r="E174" s="89" t="s">
        <v>201</v>
      </c>
      <c r="F174" s="47">
        <v>200</v>
      </c>
      <c r="G174" s="83">
        <f>G175</f>
        <v>24.2</v>
      </c>
      <c r="I174" s="14"/>
    </row>
    <row r="175" spans="1:9" s="2" customFormat="1" ht="39" customHeight="1">
      <c r="A175" s="76" t="s">
        <v>90</v>
      </c>
      <c r="B175" s="47"/>
      <c r="C175" s="45" t="s">
        <v>2</v>
      </c>
      <c r="D175" s="45">
        <v>13</v>
      </c>
      <c r="E175" s="89" t="s">
        <v>201</v>
      </c>
      <c r="F175" s="47">
        <v>240</v>
      </c>
      <c r="G175" s="83">
        <v>24.2</v>
      </c>
      <c r="I175" s="14"/>
    </row>
    <row r="176" spans="1:9" s="2" customFormat="1" ht="113.25" customHeight="1">
      <c r="A176" s="51" t="s">
        <v>273</v>
      </c>
      <c r="B176" s="47"/>
      <c r="C176" s="74" t="s">
        <v>2</v>
      </c>
      <c r="D176" s="74">
        <v>13</v>
      </c>
      <c r="E176" s="44" t="s">
        <v>330</v>
      </c>
      <c r="F176" s="47"/>
      <c r="G176" s="46">
        <f>G177</f>
        <v>4795.5</v>
      </c>
      <c r="I176" s="14"/>
    </row>
    <row r="177" spans="1:9" s="2" customFormat="1" ht="27" customHeight="1">
      <c r="A177" s="53" t="s">
        <v>55</v>
      </c>
      <c r="B177" s="47"/>
      <c r="C177" s="45" t="s">
        <v>2</v>
      </c>
      <c r="D177" s="45">
        <v>13</v>
      </c>
      <c r="E177" s="48" t="s">
        <v>330</v>
      </c>
      <c r="F177" s="47">
        <v>800</v>
      </c>
      <c r="G177" s="79">
        <f>G178</f>
        <v>4795.5</v>
      </c>
      <c r="I177" s="14"/>
    </row>
    <row r="178" spans="1:9" s="2" customFormat="1" ht="20.25" customHeight="1">
      <c r="A178" s="92" t="s">
        <v>56</v>
      </c>
      <c r="B178" s="47"/>
      <c r="C178" s="45" t="s">
        <v>2</v>
      </c>
      <c r="D178" s="45">
        <v>13</v>
      </c>
      <c r="E178" s="48" t="s">
        <v>330</v>
      </c>
      <c r="F178" s="47">
        <v>870</v>
      </c>
      <c r="G178" s="79">
        <f>17795.5-11600-1400</f>
        <v>4795.5</v>
      </c>
      <c r="I178" s="14"/>
    </row>
    <row r="179" spans="1:9" s="2" customFormat="1" ht="27" customHeight="1">
      <c r="A179" s="31" t="s">
        <v>11</v>
      </c>
      <c r="B179" s="47"/>
      <c r="C179" s="94" t="s">
        <v>6</v>
      </c>
      <c r="D179" s="45"/>
      <c r="E179" s="89"/>
      <c r="F179" s="47"/>
      <c r="G179" s="87">
        <f>G180</f>
        <v>0.1</v>
      </c>
      <c r="I179" s="14"/>
    </row>
    <row r="180" spans="1:9" s="2" customFormat="1" ht="34.5" customHeight="1">
      <c r="A180" s="31" t="s">
        <v>256</v>
      </c>
      <c r="B180" s="47"/>
      <c r="C180" s="94" t="s">
        <v>6</v>
      </c>
      <c r="D180" s="94" t="s">
        <v>40</v>
      </c>
      <c r="E180" s="69"/>
      <c r="F180" s="94"/>
      <c r="G180" s="46">
        <f>G181</f>
        <v>0.1</v>
      </c>
      <c r="I180" s="14"/>
    </row>
    <row r="181" spans="1:9" s="2" customFormat="1" ht="24" customHeight="1">
      <c r="A181" s="32" t="s">
        <v>119</v>
      </c>
      <c r="B181" s="47"/>
      <c r="C181" s="94" t="s">
        <v>6</v>
      </c>
      <c r="D181" s="94" t="s">
        <v>40</v>
      </c>
      <c r="E181" s="33" t="s">
        <v>86</v>
      </c>
      <c r="F181" s="94"/>
      <c r="G181" s="46">
        <f>G182</f>
        <v>0.1</v>
      </c>
      <c r="I181" s="14"/>
    </row>
    <row r="182" spans="1:9" s="2" customFormat="1" ht="126.75" customHeight="1">
      <c r="A182" s="135" t="s">
        <v>257</v>
      </c>
      <c r="B182" s="47"/>
      <c r="C182" s="136" t="s">
        <v>6</v>
      </c>
      <c r="D182" s="136" t="s">
        <v>40</v>
      </c>
      <c r="E182" s="80" t="s">
        <v>258</v>
      </c>
      <c r="F182" s="136"/>
      <c r="G182" s="50">
        <f>G183</f>
        <v>0.1</v>
      </c>
      <c r="I182" s="14"/>
    </row>
    <row r="183" spans="1:9" s="2" customFormat="1" ht="39" customHeight="1">
      <c r="A183" s="76" t="s">
        <v>89</v>
      </c>
      <c r="B183" s="47"/>
      <c r="C183" s="131" t="s">
        <v>6</v>
      </c>
      <c r="D183" s="131" t="s">
        <v>40</v>
      </c>
      <c r="E183" s="159" t="s">
        <v>258</v>
      </c>
      <c r="F183" s="131" t="s">
        <v>259</v>
      </c>
      <c r="G183" s="50">
        <f>G184</f>
        <v>0.1</v>
      </c>
      <c r="I183" s="14"/>
    </row>
    <row r="184" spans="1:9" s="2" customFormat="1" ht="39" customHeight="1">
      <c r="A184" s="76" t="s">
        <v>90</v>
      </c>
      <c r="B184" s="47"/>
      <c r="C184" s="131" t="s">
        <v>6</v>
      </c>
      <c r="D184" s="131" t="s">
        <v>40</v>
      </c>
      <c r="E184" s="159" t="s">
        <v>258</v>
      </c>
      <c r="F184" s="131" t="s">
        <v>260</v>
      </c>
      <c r="G184" s="50">
        <v>0.1</v>
      </c>
      <c r="I184" s="14"/>
    </row>
    <row r="185" spans="1:9" s="3" customFormat="1" ht="21" hidden="1" customHeight="1">
      <c r="A185" s="31" t="s">
        <v>298</v>
      </c>
      <c r="B185" s="47"/>
      <c r="C185" s="68" t="s">
        <v>13</v>
      </c>
      <c r="D185" s="68"/>
      <c r="E185" s="89"/>
      <c r="F185" s="131"/>
      <c r="G185" s="120">
        <f>G186</f>
        <v>0</v>
      </c>
      <c r="H185" s="2"/>
      <c r="I185" s="4"/>
    </row>
    <row r="186" spans="1:9" s="3" customFormat="1" ht="30.75" hidden="1" customHeight="1">
      <c r="A186" s="71" t="s">
        <v>299</v>
      </c>
      <c r="B186" s="47"/>
      <c r="C186" s="43" t="s">
        <v>13</v>
      </c>
      <c r="D186" s="43" t="s">
        <v>263</v>
      </c>
      <c r="E186" s="89"/>
      <c r="F186" s="131"/>
      <c r="G186" s="120">
        <f>G187</f>
        <v>0</v>
      </c>
      <c r="H186" s="2"/>
      <c r="I186" s="4"/>
    </row>
    <row r="187" spans="1:9" s="3" customFormat="1" ht="60" hidden="1" customHeight="1">
      <c r="A187" s="32" t="s">
        <v>236</v>
      </c>
      <c r="B187" s="47"/>
      <c r="C187" s="43" t="s">
        <v>13</v>
      </c>
      <c r="D187" s="43" t="s">
        <v>263</v>
      </c>
      <c r="E187" s="33" t="s">
        <v>238</v>
      </c>
      <c r="F187" s="131"/>
      <c r="G187" s="75">
        <f>G188</f>
        <v>0</v>
      </c>
      <c r="H187" s="2"/>
      <c r="I187" s="4"/>
    </row>
    <row r="188" spans="1:9" s="3" customFormat="1" ht="36" hidden="1" customHeight="1">
      <c r="A188" s="160" t="s">
        <v>237</v>
      </c>
      <c r="B188" s="47"/>
      <c r="C188" s="74" t="s">
        <v>13</v>
      </c>
      <c r="D188" s="74" t="s">
        <v>263</v>
      </c>
      <c r="E188" s="161" t="s">
        <v>239</v>
      </c>
      <c r="F188" s="131"/>
      <c r="G188" s="75">
        <f>G189</f>
        <v>0</v>
      </c>
      <c r="H188" s="2"/>
      <c r="I188" s="4"/>
    </row>
    <row r="189" spans="1:9" s="3" customFormat="1" ht="21" hidden="1" customHeight="1">
      <c r="A189" s="53" t="s">
        <v>55</v>
      </c>
      <c r="B189" s="47"/>
      <c r="C189" s="45" t="s">
        <v>13</v>
      </c>
      <c r="D189" s="45" t="s">
        <v>263</v>
      </c>
      <c r="E189" s="162" t="s">
        <v>239</v>
      </c>
      <c r="F189" s="131" t="s">
        <v>73</v>
      </c>
      <c r="G189" s="50">
        <f>G190</f>
        <v>0</v>
      </c>
      <c r="H189" s="2"/>
      <c r="I189" s="4"/>
    </row>
    <row r="190" spans="1:9" s="3" customFormat="1" ht="21" hidden="1" customHeight="1">
      <c r="A190" s="92" t="s">
        <v>56</v>
      </c>
      <c r="B190" s="47"/>
      <c r="C190" s="45" t="s">
        <v>13</v>
      </c>
      <c r="D190" s="45" t="s">
        <v>263</v>
      </c>
      <c r="E190" s="162" t="s">
        <v>239</v>
      </c>
      <c r="F190" s="131" t="s">
        <v>265</v>
      </c>
      <c r="G190" s="50"/>
      <c r="H190" s="2"/>
      <c r="I190" s="4"/>
    </row>
    <row r="191" spans="1:9" ht="24" customHeight="1">
      <c r="A191" s="31" t="s">
        <v>14</v>
      </c>
      <c r="B191" s="31"/>
      <c r="C191" s="68" t="s">
        <v>7</v>
      </c>
      <c r="D191" s="68"/>
      <c r="E191" s="69"/>
      <c r="F191" s="68"/>
      <c r="G191" s="70">
        <f t="shared" ref="G191:G196" si="4">G192</f>
        <v>381.5</v>
      </c>
      <c r="H191" s="2"/>
      <c r="I191" s="12"/>
    </row>
    <row r="192" spans="1:9" ht="36.75" customHeight="1">
      <c r="A192" s="117" t="s">
        <v>148</v>
      </c>
      <c r="B192" s="117"/>
      <c r="C192" s="118" t="s">
        <v>7</v>
      </c>
      <c r="D192" s="118" t="s">
        <v>10</v>
      </c>
      <c r="E192" s="119"/>
      <c r="F192" s="118"/>
      <c r="G192" s="120">
        <f t="shared" si="4"/>
        <v>381.5</v>
      </c>
      <c r="H192" s="2"/>
      <c r="I192" s="12"/>
    </row>
    <row r="193" spans="1:9" ht="32.25" customHeight="1">
      <c r="A193" s="51" t="s">
        <v>288</v>
      </c>
      <c r="B193" s="51"/>
      <c r="C193" s="43" t="s">
        <v>7</v>
      </c>
      <c r="D193" s="43" t="s">
        <v>10</v>
      </c>
      <c r="E193" s="44" t="s">
        <v>156</v>
      </c>
      <c r="F193" s="43"/>
      <c r="G193" s="121">
        <f t="shared" si="4"/>
        <v>381.5</v>
      </c>
      <c r="H193" s="2"/>
      <c r="I193" s="12"/>
    </row>
    <row r="194" spans="1:9" ht="35.25" customHeight="1">
      <c r="A194" s="51" t="s">
        <v>159</v>
      </c>
      <c r="B194" s="51"/>
      <c r="C194" s="43" t="s">
        <v>7</v>
      </c>
      <c r="D194" s="43" t="s">
        <v>10</v>
      </c>
      <c r="E194" s="44" t="s">
        <v>157</v>
      </c>
      <c r="F194" s="43"/>
      <c r="G194" s="121">
        <f t="shared" si="4"/>
        <v>381.5</v>
      </c>
      <c r="H194" s="2"/>
      <c r="I194" s="12"/>
    </row>
    <row r="195" spans="1:9" ht="73.5" customHeight="1">
      <c r="A195" s="71" t="s">
        <v>44</v>
      </c>
      <c r="B195" s="71"/>
      <c r="C195" s="43" t="s">
        <v>7</v>
      </c>
      <c r="D195" s="43" t="s">
        <v>10</v>
      </c>
      <c r="E195" s="44" t="s">
        <v>158</v>
      </c>
      <c r="F195" s="47"/>
      <c r="G195" s="122">
        <f t="shared" si="4"/>
        <v>381.5</v>
      </c>
      <c r="H195" s="2"/>
      <c r="I195" s="12"/>
    </row>
    <row r="196" spans="1:9" ht="39" customHeight="1">
      <c r="A196" s="76" t="s">
        <v>89</v>
      </c>
      <c r="B196" s="76"/>
      <c r="C196" s="47" t="s">
        <v>7</v>
      </c>
      <c r="D196" s="47" t="s">
        <v>10</v>
      </c>
      <c r="E196" s="123" t="s">
        <v>158</v>
      </c>
      <c r="F196" s="47">
        <v>200</v>
      </c>
      <c r="G196" s="124">
        <f t="shared" si="4"/>
        <v>381.5</v>
      </c>
      <c r="H196" s="2"/>
      <c r="I196" s="12"/>
    </row>
    <row r="197" spans="1:9" ht="39" customHeight="1">
      <c r="A197" s="76" t="s">
        <v>90</v>
      </c>
      <c r="B197" s="76"/>
      <c r="C197" s="47" t="s">
        <v>7</v>
      </c>
      <c r="D197" s="47" t="s">
        <v>10</v>
      </c>
      <c r="E197" s="123" t="s">
        <v>158</v>
      </c>
      <c r="F197" s="47">
        <v>240</v>
      </c>
      <c r="G197" s="124">
        <v>381.5</v>
      </c>
      <c r="H197" s="2"/>
      <c r="I197" s="12"/>
    </row>
    <row r="198" spans="1:9" ht="24.75" customHeight="1">
      <c r="A198" s="31" t="s">
        <v>41</v>
      </c>
      <c r="B198" s="163"/>
      <c r="C198" s="163">
        <v>11</v>
      </c>
      <c r="D198" s="163"/>
      <c r="E198" s="164"/>
      <c r="F198" s="163"/>
      <c r="G198" s="70">
        <f t="shared" ref="G198:G203" si="5">G199</f>
        <v>82.4</v>
      </c>
      <c r="H198" s="2"/>
      <c r="I198" s="12"/>
    </row>
    <row r="199" spans="1:9" ht="18" customHeight="1">
      <c r="A199" s="71" t="s">
        <v>45</v>
      </c>
      <c r="B199" s="165"/>
      <c r="C199" s="165">
        <v>11</v>
      </c>
      <c r="D199" s="165" t="s">
        <v>3</v>
      </c>
      <c r="E199" s="166"/>
      <c r="F199" s="165"/>
      <c r="G199" s="73">
        <f t="shared" si="5"/>
        <v>82.4</v>
      </c>
      <c r="H199" s="2"/>
      <c r="I199" s="12"/>
    </row>
    <row r="200" spans="1:9" ht="79.5" customHeight="1">
      <c r="A200" s="32" t="s">
        <v>242</v>
      </c>
      <c r="B200" s="167"/>
      <c r="C200" s="138">
        <v>11</v>
      </c>
      <c r="D200" s="138" t="s">
        <v>3</v>
      </c>
      <c r="E200" s="139" t="s">
        <v>143</v>
      </c>
      <c r="F200" s="138"/>
      <c r="G200" s="46">
        <f t="shared" si="5"/>
        <v>82.4</v>
      </c>
      <c r="H200" s="2"/>
      <c r="I200" s="12"/>
    </row>
    <row r="201" spans="1:9" ht="66" customHeight="1">
      <c r="A201" s="32" t="s">
        <v>287</v>
      </c>
      <c r="B201" s="167"/>
      <c r="C201" s="138">
        <v>11</v>
      </c>
      <c r="D201" s="138" t="s">
        <v>3</v>
      </c>
      <c r="E201" s="139" t="s">
        <v>208</v>
      </c>
      <c r="F201" s="138"/>
      <c r="G201" s="46">
        <f t="shared" si="5"/>
        <v>82.4</v>
      </c>
      <c r="H201" s="2"/>
      <c r="I201" s="12"/>
    </row>
    <row r="202" spans="1:9" ht="39" customHeight="1">
      <c r="A202" s="32" t="s">
        <v>121</v>
      </c>
      <c r="B202" s="168"/>
      <c r="C202" s="168" t="s">
        <v>46</v>
      </c>
      <c r="D202" s="168" t="s">
        <v>3</v>
      </c>
      <c r="E202" s="139" t="s">
        <v>209</v>
      </c>
      <c r="F202" s="168"/>
      <c r="G202" s="84">
        <f t="shared" si="5"/>
        <v>82.4</v>
      </c>
      <c r="H202" s="2"/>
      <c r="I202" s="12"/>
    </row>
    <row r="203" spans="1:9" ht="39" customHeight="1">
      <c r="A203" s="76" t="s">
        <v>89</v>
      </c>
      <c r="B203" s="131"/>
      <c r="C203" s="131" t="s">
        <v>46</v>
      </c>
      <c r="D203" s="131" t="s">
        <v>3</v>
      </c>
      <c r="E203" s="169" t="s">
        <v>209</v>
      </c>
      <c r="F203" s="47">
        <v>200</v>
      </c>
      <c r="G203" s="50">
        <f t="shared" si="5"/>
        <v>82.4</v>
      </c>
      <c r="H203" s="2"/>
      <c r="I203" s="12"/>
    </row>
    <row r="204" spans="1:9" ht="39" customHeight="1">
      <c r="A204" s="76" t="s">
        <v>90</v>
      </c>
      <c r="B204" s="131"/>
      <c r="C204" s="131" t="s">
        <v>46</v>
      </c>
      <c r="D204" s="131" t="s">
        <v>3</v>
      </c>
      <c r="E204" s="169" t="s">
        <v>209</v>
      </c>
      <c r="F204" s="47">
        <v>240</v>
      </c>
      <c r="G204" s="50">
        <v>82.4</v>
      </c>
      <c r="H204" s="2"/>
      <c r="I204" s="12"/>
    </row>
    <row r="205" spans="1:9" ht="36" customHeight="1">
      <c r="A205" s="31" t="s">
        <v>23</v>
      </c>
      <c r="B205" s="72"/>
      <c r="C205" s="65">
        <v>13</v>
      </c>
      <c r="D205" s="65"/>
      <c r="E205" s="66"/>
      <c r="F205" s="65"/>
      <c r="G205" s="67">
        <f t="shared" ref="G205:G211" si="6">G206</f>
        <v>8.8000000000000007</v>
      </c>
      <c r="H205" s="2"/>
      <c r="I205" s="12"/>
    </row>
    <row r="206" spans="1:9" ht="38.25" customHeight="1">
      <c r="A206" s="71" t="s">
        <v>47</v>
      </c>
      <c r="B206" s="71"/>
      <c r="C206" s="43">
        <v>13</v>
      </c>
      <c r="D206" s="43" t="s">
        <v>2</v>
      </c>
      <c r="E206" s="33"/>
      <c r="F206" s="43"/>
      <c r="G206" s="73">
        <f t="shared" si="6"/>
        <v>8.8000000000000007</v>
      </c>
      <c r="H206" s="2"/>
      <c r="I206" s="12"/>
    </row>
    <row r="207" spans="1:9" ht="114" customHeight="1">
      <c r="A207" s="71" t="s">
        <v>244</v>
      </c>
      <c r="B207" s="71"/>
      <c r="C207" s="74">
        <v>13</v>
      </c>
      <c r="D207" s="74" t="s">
        <v>2</v>
      </c>
      <c r="E207" s="44" t="s">
        <v>92</v>
      </c>
      <c r="F207" s="74"/>
      <c r="G207" s="46">
        <f t="shared" si="6"/>
        <v>8.8000000000000007</v>
      </c>
      <c r="H207" s="2"/>
      <c r="I207" s="12"/>
    </row>
    <row r="208" spans="1:9" ht="64.5" customHeight="1">
      <c r="A208" s="156" t="s">
        <v>124</v>
      </c>
      <c r="B208" s="156"/>
      <c r="C208" s="74">
        <v>13</v>
      </c>
      <c r="D208" s="74" t="s">
        <v>2</v>
      </c>
      <c r="E208" s="44" t="s">
        <v>126</v>
      </c>
      <c r="F208" s="74"/>
      <c r="G208" s="46">
        <f t="shared" si="6"/>
        <v>8.8000000000000007</v>
      </c>
      <c r="H208" s="2"/>
      <c r="I208" s="12"/>
    </row>
    <row r="209" spans="1:9" ht="37.5" customHeight="1">
      <c r="A209" s="156" t="s">
        <v>125</v>
      </c>
      <c r="B209" s="156"/>
      <c r="C209" s="74">
        <v>13</v>
      </c>
      <c r="D209" s="74" t="s">
        <v>2</v>
      </c>
      <c r="E209" s="44" t="s">
        <v>130</v>
      </c>
      <c r="F209" s="74"/>
      <c r="G209" s="46">
        <f t="shared" si="6"/>
        <v>8.8000000000000007</v>
      </c>
      <c r="H209" s="2"/>
      <c r="I209" s="12"/>
    </row>
    <row r="210" spans="1:9" ht="33" customHeight="1">
      <c r="A210" s="32" t="s">
        <v>24</v>
      </c>
      <c r="B210" s="32"/>
      <c r="C210" s="74">
        <v>13</v>
      </c>
      <c r="D210" s="74" t="s">
        <v>2</v>
      </c>
      <c r="E210" s="44" t="s">
        <v>131</v>
      </c>
      <c r="F210" s="74"/>
      <c r="G210" s="46">
        <f t="shared" si="6"/>
        <v>8.8000000000000007</v>
      </c>
      <c r="H210" s="2"/>
      <c r="I210" s="12"/>
    </row>
    <row r="211" spans="1:9" ht="33" customHeight="1">
      <c r="A211" s="53" t="s">
        <v>122</v>
      </c>
      <c r="B211" s="53"/>
      <c r="C211" s="77">
        <v>13</v>
      </c>
      <c r="D211" s="77" t="s">
        <v>2</v>
      </c>
      <c r="E211" s="78" t="s">
        <v>131</v>
      </c>
      <c r="F211" s="77">
        <v>700</v>
      </c>
      <c r="G211" s="79">
        <f t="shared" si="6"/>
        <v>8.8000000000000007</v>
      </c>
      <c r="H211" s="2"/>
      <c r="I211" s="12"/>
    </row>
    <row r="212" spans="1:9" ht="29.25" customHeight="1">
      <c r="A212" s="92" t="s">
        <v>58</v>
      </c>
      <c r="B212" s="92"/>
      <c r="C212" s="47">
        <v>13</v>
      </c>
      <c r="D212" s="47" t="s">
        <v>2</v>
      </c>
      <c r="E212" s="78" t="s">
        <v>131</v>
      </c>
      <c r="F212" s="47">
        <v>730</v>
      </c>
      <c r="G212" s="50">
        <v>8.8000000000000007</v>
      </c>
      <c r="H212" s="2"/>
      <c r="I212" s="12"/>
    </row>
    <row r="213" spans="1:9" ht="49.5" customHeight="1">
      <c r="A213" s="31" t="s">
        <v>48</v>
      </c>
      <c r="B213" s="31"/>
      <c r="C213" s="68">
        <v>14</v>
      </c>
      <c r="D213" s="68"/>
      <c r="E213" s="69"/>
      <c r="F213" s="68"/>
      <c r="G213" s="70">
        <f>G214+G224+G231</f>
        <v>248717.5</v>
      </c>
      <c r="H213" s="2"/>
      <c r="I213" s="12"/>
    </row>
    <row r="214" spans="1:9" ht="45.75" customHeight="1">
      <c r="A214" s="71" t="s">
        <v>49</v>
      </c>
      <c r="B214" s="71"/>
      <c r="C214" s="43">
        <v>14</v>
      </c>
      <c r="D214" s="43" t="s">
        <v>2</v>
      </c>
      <c r="E214" s="33"/>
      <c r="F214" s="43"/>
      <c r="G214" s="73">
        <f>G215</f>
        <v>30071</v>
      </c>
      <c r="H214" s="2"/>
      <c r="I214" s="12"/>
    </row>
    <row r="215" spans="1:9" ht="105" customHeight="1">
      <c r="A215" s="71" t="s">
        <v>244</v>
      </c>
      <c r="B215" s="71"/>
      <c r="C215" s="43">
        <v>14</v>
      </c>
      <c r="D215" s="43" t="s">
        <v>2</v>
      </c>
      <c r="E215" s="33" t="s">
        <v>92</v>
      </c>
      <c r="F215" s="43"/>
      <c r="G215" s="73">
        <f>G216</f>
        <v>30071</v>
      </c>
      <c r="H215" s="2"/>
      <c r="I215" s="12"/>
    </row>
    <row r="216" spans="1:9" ht="87.75" customHeight="1">
      <c r="A216" s="156" t="s">
        <v>127</v>
      </c>
      <c r="B216" s="156"/>
      <c r="C216" s="43">
        <v>14</v>
      </c>
      <c r="D216" s="43" t="s">
        <v>2</v>
      </c>
      <c r="E216" s="33" t="s">
        <v>132</v>
      </c>
      <c r="F216" s="43"/>
      <c r="G216" s="73">
        <f>G217</f>
        <v>30071</v>
      </c>
      <c r="H216" s="2"/>
      <c r="I216" s="12"/>
    </row>
    <row r="217" spans="1:9" ht="42.75" customHeight="1">
      <c r="A217" s="156" t="s">
        <v>128</v>
      </c>
      <c r="B217" s="156"/>
      <c r="C217" s="43">
        <v>14</v>
      </c>
      <c r="D217" s="43" t="s">
        <v>2</v>
      </c>
      <c r="E217" s="33" t="s">
        <v>133</v>
      </c>
      <c r="F217" s="43"/>
      <c r="G217" s="73">
        <f>G218+G221</f>
        <v>30071</v>
      </c>
      <c r="H217" s="2"/>
      <c r="I217" s="12"/>
    </row>
    <row r="218" spans="1:9" ht="42.75" customHeight="1">
      <c r="A218" s="53" t="s">
        <v>35</v>
      </c>
      <c r="B218" s="53"/>
      <c r="C218" s="77">
        <v>14</v>
      </c>
      <c r="D218" s="77" t="s">
        <v>2</v>
      </c>
      <c r="E218" s="78" t="s">
        <v>192</v>
      </c>
      <c r="F218" s="77"/>
      <c r="G218" s="79">
        <f>G219</f>
        <v>24903</v>
      </c>
      <c r="H218" s="2"/>
      <c r="I218" s="12"/>
    </row>
    <row r="219" spans="1:9" ht="18" customHeight="1">
      <c r="A219" s="162" t="s">
        <v>31</v>
      </c>
      <c r="B219" s="162"/>
      <c r="C219" s="77">
        <v>14</v>
      </c>
      <c r="D219" s="77" t="s">
        <v>2</v>
      </c>
      <c r="E219" s="78" t="s">
        <v>192</v>
      </c>
      <c r="F219" s="77">
        <v>500</v>
      </c>
      <c r="G219" s="79">
        <f>G220</f>
        <v>24903</v>
      </c>
      <c r="H219" s="2"/>
      <c r="I219" s="12"/>
    </row>
    <row r="220" spans="1:9" ht="20.25" customHeight="1">
      <c r="A220" s="53" t="s">
        <v>129</v>
      </c>
      <c r="B220" s="53"/>
      <c r="C220" s="81">
        <v>14</v>
      </c>
      <c r="D220" s="81" t="s">
        <v>2</v>
      </c>
      <c r="E220" s="78" t="s">
        <v>192</v>
      </c>
      <c r="F220" s="47">
        <v>510</v>
      </c>
      <c r="G220" s="50">
        <v>24903</v>
      </c>
      <c r="H220" s="2"/>
      <c r="I220" s="12"/>
    </row>
    <row r="221" spans="1:9" ht="42.75" customHeight="1">
      <c r="A221" s="32" t="s">
        <v>69</v>
      </c>
      <c r="B221" s="32"/>
      <c r="C221" s="74">
        <v>14</v>
      </c>
      <c r="D221" s="74" t="s">
        <v>2</v>
      </c>
      <c r="E221" s="44" t="s">
        <v>154</v>
      </c>
      <c r="F221" s="74"/>
      <c r="G221" s="46">
        <f>G222</f>
        <v>5168</v>
      </c>
      <c r="H221" s="2"/>
      <c r="I221" s="12"/>
    </row>
    <row r="222" spans="1:9" ht="24.75" customHeight="1">
      <c r="A222" s="162" t="s">
        <v>31</v>
      </c>
      <c r="B222" s="162"/>
      <c r="C222" s="77">
        <v>14</v>
      </c>
      <c r="D222" s="77" t="s">
        <v>2</v>
      </c>
      <c r="E222" s="78" t="s">
        <v>154</v>
      </c>
      <c r="F222" s="77">
        <v>500</v>
      </c>
      <c r="G222" s="79">
        <f>G223</f>
        <v>5168</v>
      </c>
      <c r="H222" s="2"/>
      <c r="I222" s="12"/>
    </row>
    <row r="223" spans="1:9" ht="21" customHeight="1">
      <c r="A223" s="53" t="s">
        <v>129</v>
      </c>
      <c r="B223" s="53"/>
      <c r="C223" s="77">
        <v>14</v>
      </c>
      <c r="D223" s="77" t="s">
        <v>2</v>
      </c>
      <c r="E223" s="78" t="s">
        <v>154</v>
      </c>
      <c r="F223" s="47">
        <v>510</v>
      </c>
      <c r="G223" s="79">
        <v>5168</v>
      </c>
      <c r="H223" s="2"/>
      <c r="I223" s="12"/>
    </row>
    <row r="224" spans="1:9" ht="1.5" customHeight="1">
      <c r="A224" s="71" t="s">
        <v>52</v>
      </c>
      <c r="B224" s="71"/>
      <c r="C224" s="43">
        <v>14</v>
      </c>
      <c r="D224" s="43" t="s">
        <v>3</v>
      </c>
      <c r="E224" s="33"/>
      <c r="F224" s="43"/>
      <c r="G224" s="73">
        <f t="shared" ref="G224:G229" si="7">G225</f>
        <v>0</v>
      </c>
      <c r="H224" s="2"/>
      <c r="I224" s="12"/>
    </row>
    <row r="225" spans="1:9" ht="105.75" customHeight="1">
      <c r="A225" s="71" t="s">
        <v>244</v>
      </c>
      <c r="B225" s="71"/>
      <c r="C225" s="43">
        <v>14</v>
      </c>
      <c r="D225" s="43" t="s">
        <v>3</v>
      </c>
      <c r="E225" s="33" t="s">
        <v>92</v>
      </c>
      <c r="F225" s="43"/>
      <c r="G225" s="73">
        <f t="shared" si="7"/>
        <v>0</v>
      </c>
      <c r="H225" s="2"/>
      <c r="I225" s="12"/>
    </row>
    <row r="226" spans="1:9" ht="91.5" customHeight="1">
      <c r="A226" s="156" t="s">
        <v>127</v>
      </c>
      <c r="B226" s="156"/>
      <c r="C226" s="43">
        <v>14</v>
      </c>
      <c r="D226" s="43" t="s">
        <v>3</v>
      </c>
      <c r="E226" s="33" t="s">
        <v>132</v>
      </c>
      <c r="F226" s="43"/>
      <c r="G226" s="73">
        <f t="shared" si="7"/>
        <v>0</v>
      </c>
      <c r="H226" s="2"/>
      <c r="I226" s="12"/>
    </row>
    <row r="227" spans="1:9" ht="51" customHeight="1">
      <c r="A227" s="156" t="s">
        <v>134</v>
      </c>
      <c r="B227" s="156"/>
      <c r="C227" s="43">
        <v>14</v>
      </c>
      <c r="D227" s="43" t="s">
        <v>3</v>
      </c>
      <c r="E227" s="33" t="s">
        <v>135</v>
      </c>
      <c r="F227" s="43"/>
      <c r="G227" s="73">
        <f t="shared" si="7"/>
        <v>0</v>
      </c>
      <c r="H227" s="2"/>
      <c r="I227" s="12"/>
    </row>
    <row r="228" spans="1:9" ht="27" customHeight="1">
      <c r="A228" s="53" t="s">
        <v>59</v>
      </c>
      <c r="B228" s="53"/>
      <c r="C228" s="77">
        <v>14</v>
      </c>
      <c r="D228" s="77" t="s">
        <v>3</v>
      </c>
      <c r="E228" s="48" t="s">
        <v>193</v>
      </c>
      <c r="F228" s="77"/>
      <c r="G228" s="79">
        <f t="shared" si="7"/>
        <v>0</v>
      </c>
      <c r="H228" s="2"/>
      <c r="I228" s="12"/>
    </row>
    <row r="229" spans="1:9" ht="23.25" customHeight="1">
      <c r="A229" s="162" t="s">
        <v>31</v>
      </c>
      <c r="B229" s="162"/>
      <c r="C229" s="77">
        <v>14</v>
      </c>
      <c r="D229" s="77" t="s">
        <v>3</v>
      </c>
      <c r="E229" s="48" t="s">
        <v>193</v>
      </c>
      <c r="F229" s="47">
        <v>500</v>
      </c>
      <c r="G229" s="79">
        <f t="shared" si="7"/>
        <v>0</v>
      </c>
      <c r="H229" s="2"/>
      <c r="I229" s="12"/>
    </row>
    <row r="230" spans="1:9" ht="24" customHeight="1">
      <c r="A230" s="53" t="s">
        <v>129</v>
      </c>
      <c r="B230" s="53"/>
      <c r="C230" s="77">
        <v>14</v>
      </c>
      <c r="D230" s="77" t="s">
        <v>3</v>
      </c>
      <c r="E230" s="48" t="s">
        <v>193</v>
      </c>
      <c r="F230" s="47">
        <v>510</v>
      </c>
      <c r="G230" s="79"/>
      <c r="H230" s="2"/>
      <c r="I230" s="12"/>
    </row>
    <row r="231" spans="1:9" ht="33" customHeight="1">
      <c r="A231" s="71" t="s">
        <v>50</v>
      </c>
      <c r="B231" s="71"/>
      <c r="C231" s="43">
        <v>14</v>
      </c>
      <c r="D231" s="43" t="s">
        <v>5</v>
      </c>
      <c r="E231" s="33"/>
      <c r="F231" s="43"/>
      <c r="G231" s="73">
        <f>G232+G240+G246+G250+G254</f>
        <v>218646.5</v>
      </c>
      <c r="H231" s="2"/>
      <c r="I231" s="12"/>
    </row>
    <row r="232" spans="1:9" ht="62.25" customHeight="1">
      <c r="A232" s="32" t="s">
        <v>266</v>
      </c>
      <c r="B232" s="71"/>
      <c r="C232" s="74">
        <v>14</v>
      </c>
      <c r="D232" s="74" t="s">
        <v>5</v>
      </c>
      <c r="E232" s="44" t="s">
        <v>97</v>
      </c>
      <c r="F232" s="43"/>
      <c r="G232" s="73">
        <f>G233</f>
        <v>181607.8</v>
      </c>
      <c r="H232" s="2"/>
      <c r="I232" s="12"/>
    </row>
    <row r="233" spans="1:9" ht="90" customHeight="1">
      <c r="A233" s="135" t="s">
        <v>105</v>
      </c>
      <c r="B233" s="71"/>
      <c r="C233" s="74">
        <v>14</v>
      </c>
      <c r="D233" s="74" t="s">
        <v>5</v>
      </c>
      <c r="E233" s="44" t="s">
        <v>106</v>
      </c>
      <c r="F233" s="43"/>
      <c r="G233" s="73">
        <f>G234+G237</f>
        <v>181607.8</v>
      </c>
      <c r="H233" s="2"/>
      <c r="I233" s="12"/>
    </row>
    <row r="234" spans="1:9" s="3" customFormat="1" ht="71.25" customHeight="1">
      <c r="A234" s="32" t="s">
        <v>267</v>
      </c>
      <c r="B234" s="71"/>
      <c r="C234" s="74">
        <v>14</v>
      </c>
      <c r="D234" s="74" t="s">
        <v>5</v>
      </c>
      <c r="E234" s="44" t="s">
        <v>300</v>
      </c>
      <c r="F234" s="47"/>
      <c r="G234" s="73">
        <f>G235</f>
        <v>170101.8</v>
      </c>
      <c r="H234" s="2"/>
      <c r="I234" s="4"/>
    </row>
    <row r="235" spans="1:9" s="3" customFormat="1" ht="33" customHeight="1">
      <c r="A235" s="53" t="s">
        <v>31</v>
      </c>
      <c r="B235" s="71"/>
      <c r="C235" s="77">
        <v>14</v>
      </c>
      <c r="D235" s="77" t="s">
        <v>5</v>
      </c>
      <c r="E235" s="48" t="s">
        <v>300</v>
      </c>
      <c r="F235" s="47">
        <v>500</v>
      </c>
      <c r="G235" s="157">
        <f>G236</f>
        <v>170101.8</v>
      </c>
      <c r="H235" s="2"/>
      <c r="I235" s="4"/>
    </row>
    <row r="236" spans="1:9" s="3" customFormat="1" ht="33" customHeight="1">
      <c r="A236" s="92" t="s">
        <v>36</v>
      </c>
      <c r="B236" s="71"/>
      <c r="C236" s="77">
        <v>14</v>
      </c>
      <c r="D236" s="77" t="s">
        <v>5</v>
      </c>
      <c r="E236" s="48" t="s">
        <v>300</v>
      </c>
      <c r="F236" s="47">
        <v>540</v>
      </c>
      <c r="G236" s="157">
        <v>170101.8</v>
      </c>
      <c r="H236" s="2"/>
      <c r="I236" s="4"/>
    </row>
    <row r="237" spans="1:9" s="3" customFormat="1" ht="89.25" customHeight="1">
      <c r="A237" s="51" t="s">
        <v>268</v>
      </c>
      <c r="B237" s="71"/>
      <c r="C237" s="74">
        <v>14</v>
      </c>
      <c r="D237" s="74" t="s">
        <v>5</v>
      </c>
      <c r="E237" s="44" t="s">
        <v>269</v>
      </c>
      <c r="F237" s="47"/>
      <c r="G237" s="46">
        <f>G238</f>
        <v>11506</v>
      </c>
      <c r="H237" s="2"/>
      <c r="I237" s="4"/>
    </row>
    <row r="238" spans="1:9" s="3" customFormat="1" ht="33" customHeight="1">
      <c r="A238" s="53" t="s">
        <v>31</v>
      </c>
      <c r="B238" s="71"/>
      <c r="C238" s="77">
        <v>14</v>
      </c>
      <c r="D238" s="77" t="s">
        <v>5</v>
      </c>
      <c r="E238" s="48" t="s">
        <v>269</v>
      </c>
      <c r="F238" s="47">
        <v>500</v>
      </c>
      <c r="G238" s="157">
        <f>G239</f>
        <v>11506</v>
      </c>
      <c r="H238" s="2"/>
      <c r="I238" s="4"/>
    </row>
    <row r="239" spans="1:9" s="3" customFormat="1" ht="33" customHeight="1">
      <c r="A239" s="92" t="s">
        <v>36</v>
      </c>
      <c r="B239" s="71"/>
      <c r="C239" s="77">
        <v>14</v>
      </c>
      <c r="D239" s="77" t="s">
        <v>5</v>
      </c>
      <c r="E239" s="48" t="s">
        <v>269</v>
      </c>
      <c r="F239" s="47">
        <v>540</v>
      </c>
      <c r="G239" s="157">
        <f>11391+115</f>
        <v>11506</v>
      </c>
      <c r="H239" s="2"/>
      <c r="I239" s="4"/>
    </row>
    <row r="240" spans="1:9" ht="111.75" customHeight="1">
      <c r="A240" s="71" t="s">
        <v>244</v>
      </c>
      <c r="B240" s="71"/>
      <c r="C240" s="43">
        <v>14</v>
      </c>
      <c r="D240" s="43" t="s">
        <v>5</v>
      </c>
      <c r="E240" s="33" t="s">
        <v>92</v>
      </c>
      <c r="F240" s="77"/>
      <c r="G240" s="46">
        <f>G241</f>
        <v>2121.9</v>
      </c>
      <c r="H240" s="2"/>
      <c r="I240" s="12"/>
    </row>
    <row r="241" spans="1:9" ht="66.75" customHeight="1">
      <c r="A241" s="156" t="s">
        <v>136</v>
      </c>
      <c r="B241" s="156"/>
      <c r="C241" s="170">
        <v>14</v>
      </c>
      <c r="D241" s="170" t="s">
        <v>5</v>
      </c>
      <c r="E241" s="171" t="s">
        <v>137</v>
      </c>
      <c r="F241" s="77"/>
      <c r="G241" s="46">
        <f>G242</f>
        <v>2121.9</v>
      </c>
      <c r="H241" s="2"/>
      <c r="I241" s="12"/>
    </row>
    <row r="242" spans="1:9" ht="75.75" customHeight="1">
      <c r="A242" s="156" t="s">
        <v>138</v>
      </c>
      <c r="B242" s="156"/>
      <c r="C242" s="170">
        <v>14</v>
      </c>
      <c r="D242" s="170" t="s">
        <v>5</v>
      </c>
      <c r="E242" s="171" t="s">
        <v>139</v>
      </c>
      <c r="F242" s="77"/>
      <c r="G242" s="46">
        <f>G243</f>
        <v>2121.9</v>
      </c>
      <c r="H242" s="2"/>
      <c r="I242" s="12"/>
    </row>
    <row r="243" spans="1:9" ht="55.5" customHeight="1">
      <c r="A243" s="172" t="s">
        <v>37</v>
      </c>
      <c r="B243" s="172"/>
      <c r="C243" s="173">
        <v>14</v>
      </c>
      <c r="D243" s="173" t="s">
        <v>5</v>
      </c>
      <c r="E243" s="174" t="s">
        <v>194</v>
      </c>
      <c r="F243" s="74"/>
      <c r="G243" s="75">
        <f>G244</f>
        <v>2121.9</v>
      </c>
      <c r="H243" s="2"/>
      <c r="I243" s="12"/>
    </row>
    <row r="244" spans="1:9" ht="18.75" customHeight="1">
      <c r="A244" s="53" t="s">
        <v>31</v>
      </c>
      <c r="B244" s="53"/>
      <c r="C244" s="173">
        <v>14</v>
      </c>
      <c r="D244" s="173" t="s">
        <v>5</v>
      </c>
      <c r="E244" s="174" t="s">
        <v>194</v>
      </c>
      <c r="F244" s="47">
        <v>500</v>
      </c>
      <c r="G244" s="50">
        <f>G245</f>
        <v>2121.9</v>
      </c>
      <c r="H244" s="2"/>
      <c r="I244" s="12"/>
    </row>
    <row r="245" spans="1:9" ht="18.75" customHeight="1">
      <c r="A245" s="92" t="s">
        <v>36</v>
      </c>
      <c r="B245" s="92"/>
      <c r="C245" s="173">
        <v>14</v>
      </c>
      <c r="D245" s="173" t="s">
        <v>5</v>
      </c>
      <c r="E245" s="174" t="s">
        <v>194</v>
      </c>
      <c r="F245" s="77">
        <v>540</v>
      </c>
      <c r="G245" s="50">
        <v>2121.9</v>
      </c>
      <c r="H245" s="2"/>
      <c r="I245" s="12"/>
    </row>
    <row r="246" spans="1:9" ht="120">
      <c r="A246" s="135" t="s">
        <v>253</v>
      </c>
      <c r="B246" s="92"/>
      <c r="C246" s="170">
        <v>14</v>
      </c>
      <c r="D246" s="170" t="s">
        <v>5</v>
      </c>
      <c r="E246" s="44" t="s">
        <v>104</v>
      </c>
      <c r="F246" s="77"/>
      <c r="G246" s="46">
        <f>G247</f>
        <v>50</v>
      </c>
      <c r="H246" s="2"/>
      <c r="I246" s="12"/>
    </row>
    <row r="247" spans="1:9" ht="47.25" customHeight="1">
      <c r="A247" s="135" t="s">
        <v>163</v>
      </c>
      <c r="B247" s="135"/>
      <c r="C247" s="170">
        <v>14</v>
      </c>
      <c r="D247" s="170" t="s">
        <v>5</v>
      </c>
      <c r="E247" s="33" t="s">
        <v>251</v>
      </c>
      <c r="F247" s="43"/>
      <c r="G247" s="73">
        <f>G248</f>
        <v>50</v>
      </c>
      <c r="H247" s="2"/>
      <c r="I247" s="12"/>
    </row>
    <row r="248" spans="1:9" ht="23.25" customHeight="1">
      <c r="A248" s="53" t="s">
        <v>31</v>
      </c>
      <c r="B248" s="53"/>
      <c r="C248" s="173">
        <v>14</v>
      </c>
      <c r="D248" s="173" t="s">
        <v>5</v>
      </c>
      <c r="E248" s="96" t="s">
        <v>251</v>
      </c>
      <c r="F248" s="47">
        <v>500</v>
      </c>
      <c r="G248" s="50">
        <f>G249</f>
        <v>50</v>
      </c>
      <c r="H248" s="2"/>
      <c r="I248" s="12"/>
    </row>
    <row r="249" spans="1:9" ht="24.75" customHeight="1">
      <c r="A249" s="92" t="s">
        <v>36</v>
      </c>
      <c r="B249" s="92"/>
      <c r="C249" s="173">
        <v>14</v>
      </c>
      <c r="D249" s="173" t="s">
        <v>5</v>
      </c>
      <c r="E249" s="96" t="s">
        <v>251</v>
      </c>
      <c r="F249" s="77">
        <v>540</v>
      </c>
      <c r="G249" s="50">
        <v>50</v>
      </c>
      <c r="H249" s="2"/>
      <c r="I249" s="12"/>
    </row>
    <row r="250" spans="1:9" s="2" customFormat="1" ht="60">
      <c r="A250" s="32" t="s">
        <v>236</v>
      </c>
      <c r="B250" s="92"/>
      <c r="C250" s="170">
        <v>14</v>
      </c>
      <c r="D250" s="170" t="s">
        <v>5</v>
      </c>
      <c r="E250" s="33" t="s">
        <v>238</v>
      </c>
      <c r="F250" s="77"/>
      <c r="G250" s="46">
        <f>G251</f>
        <v>200</v>
      </c>
      <c r="I250" s="14"/>
    </row>
    <row r="251" spans="1:9" s="2" customFormat="1" ht="39">
      <c r="A251" s="175" t="s">
        <v>237</v>
      </c>
      <c r="B251" s="92"/>
      <c r="C251" s="170">
        <v>14</v>
      </c>
      <c r="D251" s="170" t="s">
        <v>5</v>
      </c>
      <c r="E251" s="161" t="s">
        <v>239</v>
      </c>
      <c r="F251" s="77"/>
      <c r="G251" s="46">
        <f>G252</f>
        <v>200</v>
      </c>
      <c r="I251" s="14"/>
    </row>
    <row r="252" spans="1:9" s="2" customFormat="1" ht="14.25">
      <c r="A252" s="53" t="s">
        <v>31</v>
      </c>
      <c r="B252" s="92"/>
      <c r="C252" s="173">
        <v>14</v>
      </c>
      <c r="D252" s="173" t="s">
        <v>5</v>
      </c>
      <c r="E252" s="162" t="s">
        <v>239</v>
      </c>
      <c r="F252" s="47">
        <v>500</v>
      </c>
      <c r="G252" s="50">
        <f>G253</f>
        <v>200</v>
      </c>
      <c r="I252" s="14"/>
    </row>
    <row r="253" spans="1:9" s="2" customFormat="1" ht="14.25">
      <c r="A253" s="92" t="s">
        <v>36</v>
      </c>
      <c r="B253" s="92"/>
      <c r="C253" s="173">
        <v>14</v>
      </c>
      <c r="D253" s="173" t="s">
        <v>5</v>
      </c>
      <c r="E253" s="162" t="s">
        <v>239</v>
      </c>
      <c r="F253" s="77">
        <v>540</v>
      </c>
      <c r="G253" s="50">
        <v>200</v>
      </c>
      <c r="I253" s="14"/>
    </row>
    <row r="254" spans="1:9" ht="24.75" customHeight="1">
      <c r="A254" s="32" t="s">
        <v>85</v>
      </c>
      <c r="B254" s="92"/>
      <c r="C254" s="170">
        <v>14</v>
      </c>
      <c r="D254" s="170" t="s">
        <v>5</v>
      </c>
      <c r="E254" s="44" t="s">
        <v>86</v>
      </c>
      <c r="F254" s="43"/>
      <c r="G254" s="46">
        <f>G255+G262+G265+G268+G259</f>
        <v>34666.800000000003</v>
      </c>
      <c r="H254" s="2"/>
      <c r="I254" s="12"/>
    </row>
    <row r="255" spans="1:9" ht="75.75" customHeight="1">
      <c r="A255" s="172" t="s">
        <v>37</v>
      </c>
      <c r="B255" s="92"/>
      <c r="C255" s="170">
        <v>14</v>
      </c>
      <c r="D255" s="170" t="s">
        <v>5</v>
      </c>
      <c r="E255" s="44" t="s">
        <v>289</v>
      </c>
      <c r="F255" s="43"/>
      <c r="G255" s="46">
        <f>G256</f>
        <v>8679.2999999999993</v>
      </c>
      <c r="H255" s="2"/>
      <c r="I255" s="12"/>
    </row>
    <row r="256" spans="1:9" ht="24.75" customHeight="1">
      <c r="A256" s="53" t="s">
        <v>31</v>
      </c>
      <c r="B256" s="92"/>
      <c r="C256" s="173">
        <v>14</v>
      </c>
      <c r="D256" s="173" t="s">
        <v>5</v>
      </c>
      <c r="E256" s="48" t="s">
        <v>289</v>
      </c>
      <c r="F256" s="77">
        <v>500</v>
      </c>
      <c r="G256" s="157">
        <f>G257+G258</f>
        <v>8679.2999999999993</v>
      </c>
      <c r="H256" s="2"/>
      <c r="I256" s="12"/>
    </row>
    <row r="257" spans="1:9" ht="24.75" customHeight="1">
      <c r="A257" s="172" t="s">
        <v>271</v>
      </c>
      <c r="B257" s="92"/>
      <c r="C257" s="173">
        <v>14</v>
      </c>
      <c r="D257" s="173" t="s">
        <v>5</v>
      </c>
      <c r="E257" s="48" t="s">
        <v>289</v>
      </c>
      <c r="F257" s="77">
        <v>520</v>
      </c>
      <c r="G257" s="157">
        <f>1611.6+600+500</f>
        <v>2711.6</v>
      </c>
      <c r="H257" s="2"/>
      <c r="I257" s="12"/>
    </row>
    <row r="258" spans="1:9" s="42" customFormat="1" ht="24.75" customHeight="1">
      <c r="A258" s="116" t="s">
        <v>36</v>
      </c>
      <c r="B258" s="176"/>
      <c r="C258" s="177">
        <v>14</v>
      </c>
      <c r="D258" s="177" t="s">
        <v>5</v>
      </c>
      <c r="E258" s="178" t="s">
        <v>289</v>
      </c>
      <c r="F258" s="100">
        <v>540</v>
      </c>
      <c r="G258" s="115">
        <f>4567.7+1400</f>
        <v>5967.7</v>
      </c>
      <c r="H258" s="40"/>
      <c r="I258" s="41"/>
    </row>
    <row r="259" spans="1:9" s="42" customFormat="1" ht="66" customHeight="1">
      <c r="A259" s="51" t="s">
        <v>338</v>
      </c>
      <c r="B259" s="176"/>
      <c r="C259" s="74">
        <v>14</v>
      </c>
      <c r="D259" s="74" t="s">
        <v>5</v>
      </c>
      <c r="E259" s="33" t="s">
        <v>331</v>
      </c>
      <c r="F259" s="47"/>
      <c r="G259" s="122">
        <f>G260</f>
        <v>500</v>
      </c>
      <c r="H259" s="40"/>
      <c r="I259" s="41"/>
    </row>
    <row r="260" spans="1:9" s="42" customFormat="1" ht="24.75" customHeight="1">
      <c r="A260" s="53" t="s">
        <v>31</v>
      </c>
      <c r="B260" s="176"/>
      <c r="C260" s="47">
        <v>14</v>
      </c>
      <c r="D260" s="47" t="s">
        <v>5</v>
      </c>
      <c r="E260" s="48" t="s">
        <v>331</v>
      </c>
      <c r="F260" s="47">
        <v>500</v>
      </c>
      <c r="G260" s="179">
        <f>G261</f>
        <v>500</v>
      </c>
      <c r="H260" s="40"/>
      <c r="I260" s="41"/>
    </row>
    <row r="261" spans="1:9" s="42" customFormat="1" ht="24.75" customHeight="1">
      <c r="A261" s="92" t="s">
        <v>36</v>
      </c>
      <c r="B261" s="176"/>
      <c r="C261" s="47">
        <v>14</v>
      </c>
      <c r="D261" s="47" t="s">
        <v>5</v>
      </c>
      <c r="E261" s="48" t="s">
        <v>331</v>
      </c>
      <c r="F261" s="47">
        <v>540</v>
      </c>
      <c r="G261" s="127">
        <v>500</v>
      </c>
      <c r="H261" s="40"/>
      <c r="I261" s="41"/>
    </row>
    <row r="262" spans="1:9" s="3" customFormat="1" ht="59.25" customHeight="1">
      <c r="A262" s="32" t="s">
        <v>71</v>
      </c>
      <c r="B262" s="92"/>
      <c r="C262" s="74">
        <v>14</v>
      </c>
      <c r="D262" s="74" t="s">
        <v>5</v>
      </c>
      <c r="E262" s="44" t="s">
        <v>146</v>
      </c>
      <c r="F262" s="74"/>
      <c r="G262" s="46">
        <f>G263</f>
        <v>4.5</v>
      </c>
      <c r="H262" s="2"/>
      <c r="I262" s="4"/>
    </row>
    <row r="263" spans="1:9" s="3" customFormat="1" ht="24.75" customHeight="1">
      <c r="A263" s="172" t="s">
        <v>31</v>
      </c>
      <c r="B263" s="92"/>
      <c r="C263" s="47">
        <v>14</v>
      </c>
      <c r="D263" s="47" t="s">
        <v>5</v>
      </c>
      <c r="E263" s="48" t="s">
        <v>146</v>
      </c>
      <c r="F263" s="77">
        <v>500</v>
      </c>
      <c r="G263" s="157">
        <f>G264</f>
        <v>4.5</v>
      </c>
      <c r="H263" s="2"/>
      <c r="I263" s="4"/>
    </row>
    <row r="264" spans="1:9" s="3" customFormat="1" ht="24.75" customHeight="1">
      <c r="A264" s="72" t="s">
        <v>54</v>
      </c>
      <c r="B264" s="92"/>
      <c r="C264" s="47">
        <v>14</v>
      </c>
      <c r="D264" s="47" t="s">
        <v>5</v>
      </c>
      <c r="E264" s="48" t="s">
        <v>146</v>
      </c>
      <c r="F264" s="77">
        <v>530</v>
      </c>
      <c r="G264" s="157">
        <v>4.5</v>
      </c>
      <c r="H264" s="2"/>
      <c r="I264" s="4"/>
    </row>
    <row r="265" spans="1:9" s="3" customFormat="1" ht="1.5" customHeight="1">
      <c r="A265" s="32" t="s">
        <v>270</v>
      </c>
      <c r="B265" s="92"/>
      <c r="C265" s="74">
        <v>14</v>
      </c>
      <c r="D265" s="74" t="s">
        <v>5</v>
      </c>
      <c r="E265" s="44" t="s">
        <v>272</v>
      </c>
      <c r="F265" s="74"/>
      <c r="G265" s="46">
        <f>G266</f>
        <v>0</v>
      </c>
      <c r="H265" s="2"/>
      <c r="I265" s="4"/>
    </row>
    <row r="266" spans="1:9" s="3" customFormat="1" ht="24.75" customHeight="1">
      <c r="A266" s="53" t="s">
        <v>31</v>
      </c>
      <c r="B266" s="92"/>
      <c r="C266" s="54">
        <v>14</v>
      </c>
      <c r="D266" s="54" t="s">
        <v>5</v>
      </c>
      <c r="E266" s="48" t="s">
        <v>272</v>
      </c>
      <c r="F266" s="77">
        <v>500</v>
      </c>
      <c r="G266" s="157">
        <f>G267</f>
        <v>0</v>
      </c>
      <c r="H266" s="2"/>
      <c r="I266" s="4"/>
    </row>
    <row r="267" spans="1:9" s="3" customFormat="1" ht="24.75" customHeight="1">
      <c r="A267" s="172" t="s">
        <v>271</v>
      </c>
      <c r="B267" s="92"/>
      <c r="C267" s="47">
        <v>14</v>
      </c>
      <c r="D267" s="47" t="s">
        <v>5</v>
      </c>
      <c r="E267" s="48" t="s">
        <v>272</v>
      </c>
      <c r="F267" s="77">
        <v>520</v>
      </c>
      <c r="G267" s="157"/>
      <c r="H267" s="2"/>
      <c r="I267" s="4"/>
    </row>
    <row r="268" spans="1:9" s="3" customFormat="1" ht="33.75" customHeight="1">
      <c r="A268" s="180" t="s">
        <v>303</v>
      </c>
      <c r="B268" s="92"/>
      <c r="C268" s="74">
        <v>14</v>
      </c>
      <c r="D268" s="74" t="s">
        <v>5</v>
      </c>
      <c r="E268" s="44" t="s">
        <v>301</v>
      </c>
      <c r="F268" s="77"/>
      <c r="G268" s="84">
        <f>G269</f>
        <v>25483</v>
      </c>
      <c r="H268" s="2"/>
      <c r="I268" s="4"/>
    </row>
    <row r="269" spans="1:9" s="3" customFormat="1" ht="34.5" customHeight="1">
      <c r="A269" s="135" t="s">
        <v>304</v>
      </c>
      <c r="B269" s="92"/>
      <c r="C269" s="54">
        <v>14</v>
      </c>
      <c r="D269" s="54" t="s">
        <v>5</v>
      </c>
      <c r="E269" s="44" t="s">
        <v>302</v>
      </c>
      <c r="F269" s="77"/>
      <c r="G269" s="84">
        <f>G270</f>
        <v>25483</v>
      </c>
      <c r="H269" s="2"/>
      <c r="I269" s="4"/>
    </row>
    <row r="270" spans="1:9" s="3" customFormat="1" ht="24.75" customHeight="1">
      <c r="A270" s="53" t="s">
        <v>31</v>
      </c>
      <c r="B270" s="92"/>
      <c r="C270" s="47">
        <v>14</v>
      </c>
      <c r="D270" s="47" t="s">
        <v>5</v>
      </c>
      <c r="E270" s="48" t="s">
        <v>302</v>
      </c>
      <c r="F270" s="77">
        <v>500</v>
      </c>
      <c r="G270" s="85">
        <f>G271</f>
        <v>25483</v>
      </c>
      <c r="H270" s="2"/>
      <c r="I270" s="4"/>
    </row>
    <row r="271" spans="1:9" s="3" customFormat="1" ht="24.75" customHeight="1">
      <c r="A271" s="53" t="s">
        <v>271</v>
      </c>
      <c r="B271" s="92"/>
      <c r="C271" s="47">
        <v>14</v>
      </c>
      <c r="D271" s="47" t="s">
        <v>5</v>
      </c>
      <c r="E271" s="48" t="s">
        <v>302</v>
      </c>
      <c r="F271" s="77">
        <v>520</v>
      </c>
      <c r="G271" s="85">
        <v>25483</v>
      </c>
      <c r="H271" s="2"/>
      <c r="I271" s="4"/>
    </row>
    <row r="272" spans="1:9" ht="126">
      <c r="A272" s="63" t="s">
        <v>177</v>
      </c>
      <c r="B272" s="64">
        <v>917</v>
      </c>
      <c r="C272" s="181"/>
      <c r="D272" s="153"/>
      <c r="E272" s="66"/>
      <c r="F272" s="181"/>
      <c r="G272" s="182">
        <f>G273+G308+G338+G349+G299+G331+G325</f>
        <v>59244.800000000003</v>
      </c>
      <c r="H272" s="2"/>
      <c r="I272" s="12"/>
    </row>
    <row r="273" spans="1:9" ht="30.75" customHeight="1">
      <c r="A273" s="31" t="s">
        <v>1</v>
      </c>
      <c r="B273" s="117"/>
      <c r="C273" s="118" t="s">
        <v>2</v>
      </c>
      <c r="D273" s="43"/>
      <c r="E273" s="119"/>
      <c r="F273" s="153"/>
      <c r="G273" s="120">
        <f>G274</f>
        <v>6191.5</v>
      </c>
      <c r="H273" s="2"/>
      <c r="I273" s="12"/>
    </row>
    <row r="274" spans="1:9" ht="15">
      <c r="A274" s="71" t="s">
        <v>9</v>
      </c>
      <c r="B274" s="71"/>
      <c r="C274" s="43" t="s">
        <v>2</v>
      </c>
      <c r="D274" s="74">
        <v>13</v>
      </c>
      <c r="E274" s="33"/>
      <c r="F274" s="43"/>
      <c r="G274" s="73">
        <f>G275+G296</f>
        <v>6191.5</v>
      </c>
      <c r="H274" s="2"/>
      <c r="I274" s="12"/>
    </row>
    <row r="275" spans="1:9" ht="75">
      <c r="A275" s="32" t="s">
        <v>245</v>
      </c>
      <c r="B275" s="32"/>
      <c r="C275" s="74" t="s">
        <v>2</v>
      </c>
      <c r="D275" s="74">
        <v>13</v>
      </c>
      <c r="E275" s="44" t="s">
        <v>97</v>
      </c>
      <c r="F275" s="74"/>
      <c r="G275" s="46">
        <f>G276+G287</f>
        <v>6189.5</v>
      </c>
      <c r="H275" s="2"/>
      <c r="I275" s="12"/>
    </row>
    <row r="276" spans="1:9" ht="30">
      <c r="A276" s="32" t="s">
        <v>98</v>
      </c>
      <c r="B276" s="32"/>
      <c r="C276" s="74" t="s">
        <v>2</v>
      </c>
      <c r="D276" s="74">
        <v>13</v>
      </c>
      <c r="E276" s="44" t="s">
        <v>100</v>
      </c>
      <c r="F276" s="74"/>
      <c r="G276" s="46">
        <f>G277+G281</f>
        <v>613.5</v>
      </c>
      <c r="H276" s="2"/>
      <c r="I276" s="12"/>
    </row>
    <row r="277" spans="1:9" ht="60">
      <c r="A277" s="135" t="s">
        <v>99</v>
      </c>
      <c r="B277" s="135"/>
      <c r="C277" s="74" t="s">
        <v>2</v>
      </c>
      <c r="D277" s="54">
        <v>13</v>
      </c>
      <c r="E277" s="44" t="s">
        <v>101</v>
      </c>
      <c r="F277" s="74"/>
      <c r="G277" s="46">
        <f>G278</f>
        <v>150</v>
      </c>
      <c r="H277" s="2"/>
      <c r="I277" s="12"/>
    </row>
    <row r="278" spans="1:9" ht="42" customHeight="1">
      <c r="A278" s="132" t="s">
        <v>64</v>
      </c>
      <c r="B278" s="150"/>
      <c r="C278" s="54" t="s">
        <v>2</v>
      </c>
      <c r="D278" s="54">
        <v>13</v>
      </c>
      <c r="E278" s="48" t="s">
        <v>195</v>
      </c>
      <c r="F278" s="47"/>
      <c r="G278" s="79">
        <f>G279</f>
        <v>150</v>
      </c>
      <c r="H278" s="2"/>
      <c r="I278" s="12"/>
    </row>
    <row r="279" spans="1:9" ht="36" customHeight="1">
      <c r="A279" s="76" t="s">
        <v>89</v>
      </c>
      <c r="B279" s="76"/>
      <c r="C279" s="54" t="s">
        <v>2</v>
      </c>
      <c r="D279" s="54">
        <v>13</v>
      </c>
      <c r="E279" s="48" t="s">
        <v>195</v>
      </c>
      <c r="F279" s="47">
        <v>200</v>
      </c>
      <c r="G279" s="79">
        <f>G280</f>
        <v>150</v>
      </c>
      <c r="H279" s="2"/>
      <c r="I279" s="12"/>
    </row>
    <row r="280" spans="1:9" ht="37.5" customHeight="1">
      <c r="A280" s="76" t="s">
        <v>90</v>
      </c>
      <c r="B280" s="76"/>
      <c r="C280" s="54" t="s">
        <v>2</v>
      </c>
      <c r="D280" s="74">
        <v>13</v>
      </c>
      <c r="E280" s="48" t="s">
        <v>195</v>
      </c>
      <c r="F280" s="47">
        <v>240</v>
      </c>
      <c r="G280" s="79">
        <v>150</v>
      </c>
      <c r="H280" s="2"/>
      <c r="I280" s="12"/>
    </row>
    <row r="281" spans="1:9" ht="45">
      <c r="A281" s="156" t="s">
        <v>102</v>
      </c>
      <c r="B281" s="156"/>
      <c r="C281" s="74" t="s">
        <v>2</v>
      </c>
      <c r="D281" s="54">
        <v>13</v>
      </c>
      <c r="E281" s="44" t="s">
        <v>103</v>
      </c>
      <c r="F281" s="74"/>
      <c r="G281" s="46">
        <f>G282</f>
        <v>463.5</v>
      </c>
      <c r="H281" s="2"/>
      <c r="I281" s="12"/>
    </row>
    <row r="282" spans="1:9" ht="28.5">
      <c r="A282" s="53" t="s">
        <v>51</v>
      </c>
      <c r="B282" s="53"/>
      <c r="C282" s="54" t="s">
        <v>2</v>
      </c>
      <c r="D282" s="54">
        <v>13</v>
      </c>
      <c r="E282" s="48" t="s">
        <v>216</v>
      </c>
      <c r="F282" s="47"/>
      <c r="G282" s="79">
        <f>G283+G285</f>
        <v>463.5</v>
      </c>
      <c r="H282" s="2"/>
      <c r="I282" s="12"/>
    </row>
    <row r="283" spans="1:9" ht="45" customHeight="1">
      <c r="A283" s="76" t="s">
        <v>89</v>
      </c>
      <c r="B283" s="76"/>
      <c r="C283" s="54" t="s">
        <v>2</v>
      </c>
      <c r="D283" s="54">
        <v>13</v>
      </c>
      <c r="E283" s="48" t="s">
        <v>216</v>
      </c>
      <c r="F283" s="47">
        <v>200</v>
      </c>
      <c r="G283" s="79">
        <f>G284</f>
        <v>460</v>
      </c>
      <c r="H283" s="2"/>
      <c r="I283" s="12"/>
    </row>
    <row r="284" spans="1:9" ht="38.25">
      <c r="A284" s="76" t="s">
        <v>90</v>
      </c>
      <c r="B284" s="76"/>
      <c r="C284" s="54" t="s">
        <v>2</v>
      </c>
      <c r="D284" s="54">
        <v>13</v>
      </c>
      <c r="E284" s="48" t="s">
        <v>216</v>
      </c>
      <c r="F284" s="47">
        <v>240</v>
      </c>
      <c r="G284" s="79">
        <v>460</v>
      </c>
      <c r="H284" s="2"/>
      <c r="I284" s="12"/>
    </row>
    <row r="285" spans="1:9" ht="14.25">
      <c r="A285" s="76" t="s">
        <v>55</v>
      </c>
      <c r="B285" s="76"/>
      <c r="C285" s="54" t="s">
        <v>2</v>
      </c>
      <c r="D285" s="54">
        <v>13</v>
      </c>
      <c r="E285" s="48" t="s">
        <v>216</v>
      </c>
      <c r="F285" s="47">
        <v>800</v>
      </c>
      <c r="G285" s="79">
        <f>G286</f>
        <v>3.5</v>
      </c>
      <c r="H285" s="2"/>
      <c r="I285" s="12"/>
    </row>
    <row r="286" spans="1:9" ht="14.25">
      <c r="A286" s="76" t="s">
        <v>53</v>
      </c>
      <c r="B286" s="76"/>
      <c r="C286" s="54" t="s">
        <v>2</v>
      </c>
      <c r="D286" s="54">
        <v>13</v>
      </c>
      <c r="E286" s="48" t="s">
        <v>216</v>
      </c>
      <c r="F286" s="47">
        <v>850</v>
      </c>
      <c r="G286" s="79">
        <v>3.5</v>
      </c>
      <c r="H286" s="2"/>
      <c r="I286" s="12"/>
    </row>
    <row r="287" spans="1:9" ht="33" customHeight="1">
      <c r="A287" s="135" t="s">
        <v>283</v>
      </c>
      <c r="B287" s="135"/>
      <c r="C287" s="74" t="s">
        <v>2</v>
      </c>
      <c r="D287" s="54">
        <v>13</v>
      </c>
      <c r="E287" s="44" t="s">
        <v>155</v>
      </c>
      <c r="F287" s="74"/>
      <c r="G287" s="46">
        <f>G288+G291</f>
        <v>5576</v>
      </c>
      <c r="H287" s="2"/>
      <c r="I287" s="12"/>
    </row>
    <row r="288" spans="1:9" ht="26.25" customHeight="1">
      <c r="A288" s="53" t="s">
        <v>4</v>
      </c>
      <c r="B288" s="53"/>
      <c r="C288" s="54" t="s">
        <v>2</v>
      </c>
      <c r="D288" s="54">
        <v>13</v>
      </c>
      <c r="E288" s="48" t="s">
        <v>196</v>
      </c>
      <c r="F288" s="43"/>
      <c r="G288" s="79">
        <f>G289</f>
        <v>5405.4</v>
      </c>
      <c r="H288" s="2"/>
      <c r="I288" s="12"/>
    </row>
    <row r="289" spans="1:9" ht="83.25" customHeight="1">
      <c r="A289" s="76" t="s">
        <v>87</v>
      </c>
      <c r="B289" s="76"/>
      <c r="C289" s="77" t="s">
        <v>2</v>
      </c>
      <c r="D289" s="54">
        <v>13</v>
      </c>
      <c r="E289" s="48" t="s">
        <v>196</v>
      </c>
      <c r="F289" s="45">
        <v>100</v>
      </c>
      <c r="G289" s="79">
        <f>G290</f>
        <v>5405.4</v>
      </c>
      <c r="H289" s="2"/>
      <c r="I289" s="12"/>
    </row>
    <row r="290" spans="1:9" ht="33.75" customHeight="1">
      <c r="A290" s="76" t="s">
        <v>88</v>
      </c>
      <c r="B290" s="76"/>
      <c r="C290" s="77" t="s">
        <v>2</v>
      </c>
      <c r="D290" s="54">
        <v>13</v>
      </c>
      <c r="E290" s="48" t="s">
        <v>196</v>
      </c>
      <c r="F290" s="47">
        <v>120</v>
      </c>
      <c r="G290" s="93">
        <v>5405.4</v>
      </c>
      <c r="H290" s="2"/>
      <c r="I290" s="12"/>
    </row>
    <row r="291" spans="1:9" ht="28.5">
      <c r="A291" s="53" t="s">
        <v>51</v>
      </c>
      <c r="B291" s="53"/>
      <c r="C291" s="54" t="s">
        <v>2</v>
      </c>
      <c r="D291" s="54">
        <v>13</v>
      </c>
      <c r="E291" s="48" t="s">
        <v>218</v>
      </c>
      <c r="F291" s="47"/>
      <c r="G291" s="79">
        <f>G292</f>
        <v>170.6</v>
      </c>
      <c r="H291" s="2"/>
      <c r="I291" s="12"/>
    </row>
    <row r="292" spans="1:9" ht="25.5">
      <c r="A292" s="76" t="s">
        <v>89</v>
      </c>
      <c r="B292" s="76"/>
      <c r="C292" s="54" t="s">
        <v>2</v>
      </c>
      <c r="D292" s="54">
        <v>13</v>
      </c>
      <c r="E292" s="48" t="s">
        <v>218</v>
      </c>
      <c r="F292" s="47">
        <v>200</v>
      </c>
      <c r="G292" s="79">
        <f>G293</f>
        <v>170.6</v>
      </c>
      <c r="H292" s="2"/>
      <c r="I292" s="12"/>
    </row>
    <row r="293" spans="1:9" ht="38.25">
      <c r="A293" s="76" t="s">
        <v>90</v>
      </c>
      <c r="B293" s="76"/>
      <c r="C293" s="54" t="s">
        <v>2</v>
      </c>
      <c r="D293" s="54">
        <v>13</v>
      </c>
      <c r="E293" s="48" t="s">
        <v>218</v>
      </c>
      <c r="F293" s="47">
        <v>240</v>
      </c>
      <c r="G293" s="79">
        <v>170.6</v>
      </c>
      <c r="H293" s="2"/>
      <c r="I293" s="12"/>
    </row>
    <row r="294" spans="1:9" ht="60">
      <c r="A294" s="51" t="s">
        <v>246</v>
      </c>
      <c r="B294" s="76"/>
      <c r="C294" s="74" t="s">
        <v>2</v>
      </c>
      <c r="D294" s="74">
        <v>13</v>
      </c>
      <c r="E294" s="44" t="s">
        <v>156</v>
      </c>
      <c r="F294" s="47"/>
      <c r="G294" s="122">
        <f>G295</f>
        <v>2</v>
      </c>
      <c r="H294" s="2"/>
      <c r="I294" s="12"/>
    </row>
    <row r="295" spans="1:9" ht="30">
      <c r="A295" s="71" t="s">
        <v>159</v>
      </c>
      <c r="B295" s="76"/>
      <c r="C295" s="74" t="s">
        <v>2</v>
      </c>
      <c r="D295" s="74">
        <v>13</v>
      </c>
      <c r="E295" s="44" t="s">
        <v>157</v>
      </c>
      <c r="F295" s="54"/>
      <c r="G295" s="46">
        <f>G296</f>
        <v>2</v>
      </c>
      <c r="H295" s="2"/>
      <c r="I295" s="12"/>
    </row>
    <row r="296" spans="1:9" ht="45">
      <c r="A296" s="183" t="s">
        <v>219</v>
      </c>
      <c r="B296" s="76"/>
      <c r="C296" s="74" t="s">
        <v>2</v>
      </c>
      <c r="D296" s="74">
        <v>13</v>
      </c>
      <c r="E296" s="44" t="s">
        <v>220</v>
      </c>
      <c r="F296" s="54"/>
      <c r="G296" s="46">
        <f>G297</f>
        <v>2</v>
      </c>
      <c r="H296" s="2"/>
      <c r="I296" s="12"/>
    </row>
    <row r="297" spans="1:9" ht="43.5" customHeight="1">
      <c r="A297" s="76" t="s">
        <v>89</v>
      </c>
      <c r="B297" s="76"/>
      <c r="C297" s="45" t="s">
        <v>2</v>
      </c>
      <c r="D297" s="45">
        <v>13</v>
      </c>
      <c r="E297" s="48" t="s">
        <v>220</v>
      </c>
      <c r="F297" s="54">
        <v>200</v>
      </c>
      <c r="G297" s="157">
        <f>G298</f>
        <v>2</v>
      </c>
      <c r="H297" s="2"/>
      <c r="I297" s="12"/>
    </row>
    <row r="298" spans="1:9" ht="38.25">
      <c r="A298" s="76" t="s">
        <v>90</v>
      </c>
      <c r="B298" s="76"/>
      <c r="C298" s="45" t="s">
        <v>2</v>
      </c>
      <c r="D298" s="45">
        <v>13</v>
      </c>
      <c r="E298" s="48" t="s">
        <v>220</v>
      </c>
      <c r="F298" s="54">
        <v>240</v>
      </c>
      <c r="G298" s="157">
        <v>2</v>
      </c>
      <c r="H298" s="2"/>
      <c r="I298" s="12"/>
    </row>
    <row r="299" spans="1:9" s="19" customFormat="1" ht="31.5">
      <c r="A299" s="31" t="s">
        <v>25</v>
      </c>
      <c r="B299" s="184"/>
      <c r="C299" s="68" t="s">
        <v>5</v>
      </c>
      <c r="D299" s="68"/>
      <c r="E299" s="69"/>
      <c r="F299" s="68"/>
      <c r="G299" s="120">
        <f>G300</f>
        <v>85</v>
      </c>
      <c r="H299" s="29"/>
      <c r="I299" s="20"/>
    </row>
    <row r="300" spans="1:9" s="21" customFormat="1" ht="60">
      <c r="A300" s="71" t="s">
        <v>42</v>
      </c>
      <c r="B300" s="51"/>
      <c r="C300" s="43" t="s">
        <v>5</v>
      </c>
      <c r="D300" s="43" t="s">
        <v>10</v>
      </c>
      <c r="E300" s="33"/>
      <c r="F300" s="43"/>
      <c r="G300" s="46">
        <f>G301</f>
        <v>85</v>
      </c>
      <c r="H300" s="30"/>
      <c r="I300" s="22"/>
    </row>
    <row r="301" spans="1:9" s="21" customFormat="1" ht="120">
      <c r="A301" s="32" t="s">
        <v>241</v>
      </c>
      <c r="B301" s="51"/>
      <c r="C301" s="74" t="s">
        <v>5</v>
      </c>
      <c r="D301" s="74" t="s">
        <v>10</v>
      </c>
      <c r="E301" s="44" t="s">
        <v>104</v>
      </c>
      <c r="F301" s="74"/>
      <c r="G301" s="46">
        <f>G302+G305</f>
        <v>85</v>
      </c>
      <c r="H301" s="30"/>
      <c r="I301" s="22"/>
    </row>
    <row r="302" spans="1:9" ht="60">
      <c r="A302" s="135" t="s">
        <v>291</v>
      </c>
      <c r="B302" s="76"/>
      <c r="C302" s="74" t="s">
        <v>5</v>
      </c>
      <c r="D302" s="74" t="s">
        <v>10</v>
      </c>
      <c r="E302" s="44" t="s">
        <v>290</v>
      </c>
      <c r="F302" s="74"/>
      <c r="G302" s="130">
        <f>G303</f>
        <v>35</v>
      </c>
      <c r="H302" s="2"/>
      <c r="I302" s="12"/>
    </row>
    <row r="303" spans="1:9" ht="25.5">
      <c r="A303" s="76" t="s">
        <v>89</v>
      </c>
      <c r="B303" s="76"/>
      <c r="C303" s="77" t="s">
        <v>5</v>
      </c>
      <c r="D303" s="77" t="s">
        <v>10</v>
      </c>
      <c r="E303" s="48" t="s">
        <v>290</v>
      </c>
      <c r="F303" s="45">
        <v>200</v>
      </c>
      <c r="G303" s="124">
        <f>G304</f>
        <v>35</v>
      </c>
      <c r="H303" s="2"/>
      <c r="I303" s="12"/>
    </row>
    <row r="304" spans="1:9" ht="38.25">
      <c r="A304" s="76" t="s">
        <v>90</v>
      </c>
      <c r="B304" s="76"/>
      <c r="C304" s="77" t="s">
        <v>5</v>
      </c>
      <c r="D304" s="77" t="s">
        <v>10</v>
      </c>
      <c r="E304" s="48" t="s">
        <v>290</v>
      </c>
      <c r="F304" s="47">
        <v>240</v>
      </c>
      <c r="G304" s="124">
        <v>35</v>
      </c>
      <c r="H304" s="2"/>
      <c r="I304" s="12"/>
    </row>
    <row r="305" spans="1:9" ht="30">
      <c r="A305" s="32" t="s">
        <v>34</v>
      </c>
      <c r="B305" s="76"/>
      <c r="C305" s="74" t="s">
        <v>5</v>
      </c>
      <c r="D305" s="74" t="s">
        <v>10</v>
      </c>
      <c r="E305" s="44" t="s">
        <v>305</v>
      </c>
      <c r="F305" s="54"/>
      <c r="G305" s="130">
        <f>G306</f>
        <v>50</v>
      </c>
      <c r="H305" s="2"/>
      <c r="I305" s="12"/>
    </row>
    <row r="306" spans="1:9" ht="25.5">
      <c r="A306" s="76" t="s">
        <v>89</v>
      </c>
      <c r="B306" s="76"/>
      <c r="C306" s="77" t="s">
        <v>5</v>
      </c>
      <c r="D306" s="77" t="s">
        <v>10</v>
      </c>
      <c r="E306" s="48" t="s">
        <v>305</v>
      </c>
      <c r="F306" s="47">
        <v>200</v>
      </c>
      <c r="G306" s="124">
        <f>G307</f>
        <v>50</v>
      </c>
      <c r="H306" s="2"/>
      <c r="I306" s="12"/>
    </row>
    <row r="307" spans="1:9" ht="38.25">
      <c r="A307" s="76" t="s">
        <v>90</v>
      </c>
      <c r="B307" s="76"/>
      <c r="C307" s="77" t="s">
        <v>5</v>
      </c>
      <c r="D307" s="77" t="s">
        <v>10</v>
      </c>
      <c r="E307" s="48" t="s">
        <v>305</v>
      </c>
      <c r="F307" s="47">
        <v>240</v>
      </c>
      <c r="G307" s="124">
        <v>50</v>
      </c>
      <c r="H307" s="2"/>
      <c r="I307" s="12"/>
    </row>
    <row r="308" spans="1:9" ht="15" customHeight="1">
      <c r="A308" s="31" t="s">
        <v>11</v>
      </c>
      <c r="B308" s="31"/>
      <c r="C308" s="68" t="s">
        <v>6</v>
      </c>
      <c r="D308" s="185"/>
      <c r="E308" s="69"/>
      <c r="F308" s="68"/>
      <c r="G308" s="70">
        <f>G314+G309+G320</f>
        <v>16014.100000000002</v>
      </c>
      <c r="H308" s="2"/>
      <c r="I308" s="12"/>
    </row>
    <row r="309" spans="1:9" ht="15.75">
      <c r="A309" s="31" t="s">
        <v>293</v>
      </c>
      <c r="B309" s="31"/>
      <c r="C309" s="185" t="s">
        <v>6</v>
      </c>
      <c r="D309" s="185" t="s">
        <v>263</v>
      </c>
      <c r="E309" s="69"/>
      <c r="F309" s="68"/>
      <c r="G309" s="70">
        <f>G310</f>
        <v>0</v>
      </c>
      <c r="H309" s="2"/>
      <c r="I309" s="12"/>
    </row>
    <row r="310" spans="1:9" ht="63">
      <c r="A310" s="31" t="s">
        <v>294</v>
      </c>
      <c r="B310" s="31"/>
      <c r="C310" s="185" t="s">
        <v>6</v>
      </c>
      <c r="D310" s="185" t="s">
        <v>263</v>
      </c>
      <c r="E310" s="69" t="s">
        <v>264</v>
      </c>
      <c r="F310" s="68"/>
      <c r="G310" s="70">
        <f>G311</f>
        <v>0</v>
      </c>
      <c r="H310" s="2"/>
      <c r="I310" s="12"/>
    </row>
    <row r="311" spans="1:9" ht="47.25">
      <c r="A311" s="31" t="s">
        <v>295</v>
      </c>
      <c r="B311" s="31"/>
      <c r="C311" s="185" t="s">
        <v>6</v>
      </c>
      <c r="D311" s="185" t="s">
        <v>263</v>
      </c>
      <c r="E311" s="69" t="s">
        <v>292</v>
      </c>
      <c r="F311" s="68"/>
      <c r="G311" s="70">
        <f>G312</f>
        <v>0</v>
      </c>
      <c r="H311" s="2"/>
      <c r="I311" s="12"/>
    </row>
    <row r="312" spans="1:9" ht="26.25">
      <c r="A312" s="76" t="s">
        <v>89</v>
      </c>
      <c r="B312" s="31"/>
      <c r="C312" s="186" t="s">
        <v>6</v>
      </c>
      <c r="D312" s="186" t="s">
        <v>263</v>
      </c>
      <c r="E312" s="78" t="s">
        <v>292</v>
      </c>
      <c r="F312" s="77">
        <v>200</v>
      </c>
      <c r="G312" s="79">
        <f>G313</f>
        <v>0</v>
      </c>
      <c r="H312" s="2"/>
      <c r="I312" s="12"/>
    </row>
    <row r="313" spans="1:9" ht="39">
      <c r="A313" s="76" t="s">
        <v>90</v>
      </c>
      <c r="B313" s="31"/>
      <c r="C313" s="186" t="s">
        <v>6</v>
      </c>
      <c r="D313" s="186" t="s">
        <v>263</v>
      </c>
      <c r="E313" s="78" t="s">
        <v>292</v>
      </c>
      <c r="F313" s="45">
        <v>240</v>
      </c>
      <c r="G313" s="157"/>
      <c r="H313" s="2"/>
      <c r="I313" s="12"/>
    </row>
    <row r="314" spans="1:9" ht="31.5">
      <c r="A314" s="31" t="s">
        <v>184</v>
      </c>
      <c r="B314" s="31"/>
      <c r="C314" s="185" t="s">
        <v>6</v>
      </c>
      <c r="D314" s="118" t="s">
        <v>10</v>
      </c>
      <c r="E314" s="187"/>
      <c r="F314" s="94"/>
      <c r="G314" s="70">
        <f t="shared" ref="G314:G318" si="8">G315</f>
        <v>12099.400000000001</v>
      </c>
      <c r="H314" s="2"/>
      <c r="I314" s="12"/>
    </row>
    <row r="315" spans="1:9" ht="75">
      <c r="A315" s="32" t="s">
        <v>245</v>
      </c>
      <c r="B315" s="32"/>
      <c r="C315" s="54" t="s">
        <v>6</v>
      </c>
      <c r="D315" s="97" t="s">
        <v>10</v>
      </c>
      <c r="E315" s="44" t="s">
        <v>97</v>
      </c>
      <c r="F315" s="97"/>
      <c r="G315" s="75">
        <f t="shared" si="8"/>
        <v>12099.400000000001</v>
      </c>
      <c r="H315" s="2"/>
      <c r="I315" s="12"/>
    </row>
    <row r="316" spans="1:9" ht="90">
      <c r="A316" s="135" t="s">
        <v>105</v>
      </c>
      <c r="B316" s="135"/>
      <c r="C316" s="97" t="s">
        <v>6</v>
      </c>
      <c r="D316" s="136" t="s">
        <v>10</v>
      </c>
      <c r="E316" s="44" t="s">
        <v>106</v>
      </c>
      <c r="F316" s="97"/>
      <c r="G316" s="75">
        <f t="shared" si="8"/>
        <v>12099.400000000001</v>
      </c>
      <c r="H316" s="2"/>
      <c r="I316" s="12"/>
    </row>
    <row r="317" spans="1:9" ht="90">
      <c r="A317" s="135" t="s">
        <v>70</v>
      </c>
      <c r="B317" s="135"/>
      <c r="C317" s="136" t="s">
        <v>6</v>
      </c>
      <c r="D317" s="131" t="s">
        <v>10</v>
      </c>
      <c r="E317" s="33" t="s">
        <v>197</v>
      </c>
      <c r="F317" s="136"/>
      <c r="G317" s="137">
        <f t="shared" si="8"/>
        <v>12099.400000000001</v>
      </c>
      <c r="H317" s="2"/>
      <c r="I317" s="12"/>
    </row>
    <row r="318" spans="1:9" ht="39.75" customHeight="1">
      <c r="A318" s="76" t="s">
        <v>89</v>
      </c>
      <c r="B318" s="76"/>
      <c r="C318" s="131" t="s">
        <v>6</v>
      </c>
      <c r="D318" s="131" t="s">
        <v>10</v>
      </c>
      <c r="E318" s="96" t="s">
        <v>197</v>
      </c>
      <c r="F318" s="47">
        <v>200</v>
      </c>
      <c r="G318" s="50">
        <f t="shared" si="8"/>
        <v>12099.400000000001</v>
      </c>
      <c r="H318" s="2"/>
      <c r="I318" s="12"/>
    </row>
    <row r="319" spans="1:9" ht="38.25">
      <c r="A319" s="76" t="s">
        <v>90</v>
      </c>
      <c r="B319" s="76"/>
      <c r="C319" s="131" t="s">
        <v>6</v>
      </c>
      <c r="D319" s="188" t="s">
        <v>10</v>
      </c>
      <c r="E319" s="96" t="s">
        <v>197</v>
      </c>
      <c r="F319" s="47">
        <v>240</v>
      </c>
      <c r="G319" s="50">
        <f>12992.2-892.8</f>
        <v>12099.400000000001</v>
      </c>
      <c r="H319" s="2"/>
      <c r="I319" s="12"/>
    </row>
    <row r="320" spans="1:9" ht="31.5">
      <c r="A320" s="31" t="s">
        <v>256</v>
      </c>
      <c r="B320" s="76"/>
      <c r="C320" s="34" t="s">
        <v>6</v>
      </c>
      <c r="D320" s="34" t="s">
        <v>40</v>
      </c>
      <c r="E320" s="33"/>
      <c r="F320" s="47"/>
      <c r="G320" s="46">
        <f>G321</f>
        <v>3914.7</v>
      </c>
      <c r="H320" s="2"/>
      <c r="I320" s="12"/>
    </row>
    <row r="321" spans="1:9" ht="15">
      <c r="A321" s="32" t="s">
        <v>119</v>
      </c>
      <c r="B321" s="76"/>
      <c r="C321" s="34" t="s">
        <v>6</v>
      </c>
      <c r="D321" s="34" t="s">
        <v>40</v>
      </c>
      <c r="E321" s="33" t="s">
        <v>86</v>
      </c>
      <c r="F321" s="47"/>
      <c r="G321" s="46">
        <f>G322</f>
        <v>3914.7</v>
      </c>
      <c r="H321" s="2"/>
      <c r="I321" s="12"/>
    </row>
    <row r="322" spans="1:9" ht="30">
      <c r="A322" s="106" t="s">
        <v>317</v>
      </c>
      <c r="B322" s="189"/>
      <c r="C322" s="38" t="s">
        <v>6</v>
      </c>
      <c r="D322" s="38" t="s">
        <v>40</v>
      </c>
      <c r="E322" s="112" t="s">
        <v>318</v>
      </c>
      <c r="F322" s="38"/>
      <c r="G322" s="190">
        <f>G323</f>
        <v>3914.7</v>
      </c>
      <c r="H322" s="2"/>
      <c r="I322" s="12"/>
    </row>
    <row r="323" spans="1:9" ht="14.25">
      <c r="A323" s="191" t="s">
        <v>223</v>
      </c>
      <c r="B323" s="189"/>
      <c r="C323" s="39" t="s">
        <v>6</v>
      </c>
      <c r="D323" s="39" t="s">
        <v>40</v>
      </c>
      <c r="E323" s="102" t="s">
        <v>318</v>
      </c>
      <c r="F323" s="39" t="s">
        <v>319</v>
      </c>
      <c r="G323" s="192">
        <f>G324</f>
        <v>3914.7</v>
      </c>
      <c r="H323" s="2"/>
      <c r="I323" s="12"/>
    </row>
    <row r="324" spans="1:9" ht="57">
      <c r="A324" s="191" t="s">
        <v>276</v>
      </c>
      <c r="B324" s="189"/>
      <c r="C324" s="39" t="s">
        <v>6</v>
      </c>
      <c r="D324" s="39" t="s">
        <v>40</v>
      </c>
      <c r="E324" s="102" t="s">
        <v>318</v>
      </c>
      <c r="F324" s="39" t="s">
        <v>320</v>
      </c>
      <c r="G324" s="192">
        <v>3914.7</v>
      </c>
      <c r="H324" s="2"/>
      <c r="I324" s="12"/>
    </row>
    <row r="325" spans="1:9" ht="31.5">
      <c r="A325" s="193" t="s">
        <v>261</v>
      </c>
      <c r="B325" s="76"/>
      <c r="C325" s="94" t="s">
        <v>263</v>
      </c>
      <c r="D325" s="131"/>
      <c r="E325" s="159"/>
      <c r="F325" s="131"/>
      <c r="G325" s="120">
        <f>G326</f>
        <v>2084.8000000000002</v>
      </c>
      <c r="H325" s="2"/>
      <c r="I325" s="12"/>
    </row>
    <row r="326" spans="1:9" ht="15.75">
      <c r="A326" s="194" t="s">
        <v>262</v>
      </c>
      <c r="B326" s="76"/>
      <c r="C326" s="195" t="s">
        <v>263</v>
      </c>
      <c r="D326" s="195" t="s">
        <v>5</v>
      </c>
      <c r="E326" s="159"/>
      <c r="F326" s="131"/>
      <c r="G326" s="120">
        <f>G327</f>
        <v>2084.8000000000002</v>
      </c>
      <c r="H326" s="2"/>
      <c r="I326" s="12"/>
    </row>
    <row r="327" spans="1:9" ht="63">
      <c r="A327" s="31" t="s">
        <v>294</v>
      </c>
      <c r="B327" s="76"/>
      <c r="C327" s="131" t="s">
        <v>263</v>
      </c>
      <c r="D327" s="131" t="s">
        <v>5</v>
      </c>
      <c r="E327" s="69" t="s">
        <v>264</v>
      </c>
      <c r="F327" s="68"/>
      <c r="G327" s="120">
        <f>G328</f>
        <v>2084.8000000000002</v>
      </c>
      <c r="H327" s="2"/>
      <c r="I327" s="12"/>
    </row>
    <row r="328" spans="1:9" ht="47.25">
      <c r="A328" s="31" t="s">
        <v>295</v>
      </c>
      <c r="B328" s="76"/>
      <c r="C328" s="131" t="s">
        <v>263</v>
      </c>
      <c r="D328" s="131" t="s">
        <v>5</v>
      </c>
      <c r="E328" s="69" t="s">
        <v>292</v>
      </c>
      <c r="F328" s="68"/>
      <c r="G328" s="120">
        <f>G329</f>
        <v>2084.8000000000002</v>
      </c>
      <c r="H328" s="2"/>
      <c r="I328" s="12"/>
    </row>
    <row r="329" spans="1:9" ht="25.5">
      <c r="A329" s="76" t="s">
        <v>89</v>
      </c>
      <c r="B329" s="76"/>
      <c r="C329" s="131" t="s">
        <v>263</v>
      </c>
      <c r="D329" s="131" t="s">
        <v>5</v>
      </c>
      <c r="E329" s="78" t="s">
        <v>292</v>
      </c>
      <c r="F329" s="77">
        <v>200</v>
      </c>
      <c r="G329" s="157">
        <f>G330</f>
        <v>2084.8000000000002</v>
      </c>
      <c r="H329" s="2"/>
      <c r="I329" s="12"/>
    </row>
    <row r="330" spans="1:9" ht="38.25">
      <c r="A330" s="76" t="s">
        <v>90</v>
      </c>
      <c r="B330" s="76"/>
      <c r="C330" s="131" t="s">
        <v>263</v>
      </c>
      <c r="D330" s="131" t="s">
        <v>5</v>
      </c>
      <c r="E330" s="78" t="s">
        <v>292</v>
      </c>
      <c r="F330" s="45">
        <v>240</v>
      </c>
      <c r="G330" s="157">
        <v>2084.8000000000002</v>
      </c>
      <c r="H330" s="2"/>
      <c r="I330" s="12"/>
    </row>
    <row r="331" spans="1:9" ht="15.75">
      <c r="A331" s="31" t="s">
        <v>14</v>
      </c>
      <c r="B331" s="76"/>
      <c r="C331" s="68" t="s">
        <v>7</v>
      </c>
      <c r="D331" s="68"/>
      <c r="E331" s="69"/>
      <c r="F331" s="68"/>
      <c r="G331" s="70">
        <f t="shared" ref="G331:G336" si="9">G332</f>
        <v>25005</v>
      </c>
      <c r="H331" s="2"/>
      <c r="I331" s="12"/>
    </row>
    <row r="332" spans="1:9" ht="15">
      <c r="A332" s="71" t="s">
        <v>15</v>
      </c>
      <c r="B332" s="76"/>
      <c r="C332" s="74" t="s">
        <v>7</v>
      </c>
      <c r="D332" s="74" t="s">
        <v>2</v>
      </c>
      <c r="E332" s="44"/>
      <c r="F332" s="43"/>
      <c r="G332" s="73">
        <f t="shared" si="9"/>
        <v>25005</v>
      </c>
      <c r="H332" s="2"/>
      <c r="I332" s="12"/>
    </row>
    <row r="333" spans="1:9" ht="45">
      <c r="A333" s="71" t="s">
        <v>296</v>
      </c>
      <c r="B333" s="76"/>
      <c r="C333" s="74" t="s">
        <v>7</v>
      </c>
      <c r="D333" s="74" t="s">
        <v>2</v>
      </c>
      <c r="E333" s="44" t="s">
        <v>108</v>
      </c>
      <c r="F333" s="43"/>
      <c r="G333" s="73">
        <f t="shared" si="9"/>
        <v>25005</v>
      </c>
      <c r="H333" s="2"/>
      <c r="I333" s="12"/>
    </row>
    <row r="334" spans="1:9" ht="30">
      <c r="A334" s="32" t="s">
        <v>107</v>
      </c>
      <c r="B334" s="76"/>
      <c r="C334" s="74" t="s">
        <v>7</v>
      </c>
      <c r="D334" s="74" t="s">
        <v>2</v>
      </c>
      <c r="E334" s="44" t="s">
        <v>109</v>
      </c>
      <c r="F334" s="74"/>
      <c r="G334" s="73">
        <f t="shared" si="9"/>
        <v>25005</v>
      </c>
      <c r="H334" s="2"/>
      <c r="I334" s="12"/>
    </row>
    <row r="335" spans="1:9" s="3" customFormat="1" ht="90">
      <c r="A335" s="135" t="s">
        <v>275</v>
      </c>
      <c r="B335" s="76"/>
      <c r="C335" s="74" t="s">
        <v>7</v>
      </c>
      <c r="D335" s="74" t="s">
        <v>2</v>
      </c>
      <c r="E335" s="33" t="s">
        <v>277</v>
      </c>
      <c r="F335" s="47"/>
      <c r="G335" s="50">
        <f t="shared" si="9"/>
        <v>25005</v>
      </c>
      <c r="H335" s="2"/>
      <c r="I335" s="4"/>
    </row>
    <row r="336" spans="1:9" s="3" customFormat="1" ht="14.25">
      <c r="A336" s="172" t="s">
        <v>223</v>
      </c>
      <c r="B336" s="76"/>
      <c r="C336" s="47" t="s">
        <v>7</v>
      </c>
      <c r="D336" s="47" t="s">
        <v>2</v>
      </c>
      <c r="E336" s="48" t="s">
        <v>277</v>
      </c>
      <c r="F336" s="47">
        <v>400</v>
      </c>
      <c r="G336" s="50">
        <f t="shared" si="9"/>
        <v>25005</v>
      </c>
      <c r="H336" s="2"/>
      <c r="I336" s="4"/>
    </row>
    <row r="337" spans="1:9" s="3" customFormat="1" ht="57">
      <c r="A337" s="172" t="s">
        <v>276</v>
      </c>
      <c r="B337" s="76"/>
      <c r="C337" s="47" t="s">
        <v>7</v>
      </c>
      <c r="D337" s="47" t="s">
        <v>2</v>
      </c>
      <c r="E337" s="48" t="s">
        <v>277</v>
      </c>
      <c r="F337" s="47">
        <v>410</v>
      </c>
      <c r="G337" s="50">
        <v>25005</v>
      </c>
      <c r="H337" s="2"/>
      <c r="I337" s="4"/>
    </row>
    <row r="338" spans="1:9" ht="15.75">
      <c r="A338" s="31" t="s">
        <v>19</v>
      </c>
      <c r="B338" s="31"/>
      <c r="C338" s="94" t="s">
        <v>33</v>
      </c>
      <c r="D338" s="43"/>
      <c r="E338" s="33"/>
      <c r="F338" s="94"/>
      <c r="G338" s="70">
        <f>G339</f>
        <v>8364.4</v>
      </c>
      <c r="H338" s="2"/>
      <c r="I338" s="12"/>
    </row>
    <row r="339" spans="1:9" ht="15">
      <c r="A339" s="71" t="s">
        <v>38</v>
      </c>
      <c r="B339" s="135"/>
      <c r="C339" s="34" t="s">
        <v>33</v>
      </c>
      <c r="D339" s="170" t="s">
        <v>6</v>
      </c>
      <c r="E339" s="78"/>
      <c r="F339" s="47"/>
      <c r="G339" s="122">
        <f>G345+G340</f>
        <v>8364.4</v>
      </c>
      <c r="H339" s="2"/>
      <c r="I339" s="12"/>
    </row>
    <row r="340" spans="1:9" s="2" customFormat="1" ht="75">
      <c r="A340" s="135" t="s">
        <v>247</v>
      </c>
      <c r="B340" s="135"/>
      <c r="C340" s="74">
        <v>10</v>
      </c>
      <c r="D340" s="74" t="s">
        <v>6</v>
      </c>
      <c r="E340" s="44" t="s">
        <v>232</v>
      </c>
      <c r="F340" s="54"/>
      <c r="G340" s="50">
        <f>G341</f>
        <v>5211.3999999999996</v>
      </c>
      <c r="I340" s="14"/>
    </row>
    <row r="341" spans="1:9" s="2" customFormat="1" ht="60">
      <c r="A341" s="135" t="s">
        <v>248</v>
      </c>
      <c r="B341" s="135"/>
      <c r="C341" s="74">
        <v>10</v>
      </c>
      <c r="D341" s="74" t="s">
        <v>6</v>
      </c>
      <c r="E341" s="44" t="s">
        <v>233</v>
      </c>
      <c r="F341" s="54"/>
      <c r="G341" s="50">
        <f>G342</f>
        <v>5211.3999999999996</v>
      </c>
      <c r="I341" s="14"/>
    </row>
    <row r="342" spans="1:9" s="2" customFormat="1" ht="30">
      <c r="A342" s="32" t="s">
        <v>234</v>
      </c>
      <c r="B342" s="135"/>
      <c r="C342" s="74">
        <v>10</v>
      </c>
      <c r="D342" s="74" t="s">
        <v>6</v>
      </c>
      <c r="E342" s="44" t="s">
        <v>235</v>
      </c>
      <c r="F342" s="74"/>
      <c r="G342" s="50">
        <f>G343</f>
        <v>5211.3999999999996</v>
      </c>
      <c r="I342" s="14"/>
    </row>
    <row r="343" spans="1:9" s="2" customFormat="1" ht="29.25">
      <c r="A343" s="52" t="s">
        <v>77</v>
      </c>
      <c r="B343" s="135"/>
      <c r="C343" s="47">
        <v>10</v>
      </c>
      <c r="D343" s="47" t="s">
        <v>6</v>
      </c>
      <c r="E343" s="78" t="s">
        <v>235</v>
      </c>
      <c r="F343" s="47">
        <v>300</v>
      </c>
      <c r="G343" s="50">
        <f>G344</f>
        <v>5211.3999999999996</v>
      </c>
      <c r="I343" s="14"/>
    </row>
    <row r="344" spans="1:9" s="2" customFormat="1" ht="26.25">
      <c r="A344" s="92" t="s">
        <v>57</v>
      </c>
      <c r="B344" s="135"/>
      <c r="C344" s="47">
        <v>10</v>
      </c>
      <c r="D344" s="47" t="s">
        <v>6</v>
      </c>
      <c r="E344" s="78" t="s">
        <v>235</v>
      </c>
      <c r="F344" s="47">
        <v>320</v>
      </c>
      <c r="G344" s="50">
        <v>5211.3999999999996</v>
      </c>
      <c r="I344" s="14"/>
    </row>
    <row r="345" spans="1:9" s="2" customFormat="1" ht="30">
      <c r="A345" s="135" t="s">
        <v>160</v>
      </c>
      <c r="B345" s="135"/>
      <c r="C345" s="47">
        <v>10</v>
      </c>
      <c r="D345" s="47" t="s">
        <v>6</v>
      </c>
      <c r="E345" s="78" t="s">
        <v>161</v>
      </c>
      <c r="F345" s="47"/>
      <c r="G345" s="50">
        <f>G346</f>
        <v>3153</v>
      </c>
      <c r="I345" s="14"/>
    </row>
    <row r="346" spans="1:9" ht="150">
      <c r="A346" s="155" t="s">
        <v>221</v>
      </c>
      <c r="B346" s="135"/>
      <c r="C346" s="54">
        <v>10</v>
      </c>
      <c r="D346" s="54" t="s">
        <v>6</v>
      </c>
      <c r="E346" s="196" t="s">
        <v>224</v>
      </c>
      <c r="F346" s="197"/>
      <c r="G346" s="46">
        <f>G347</f>
        <v>3153</v>
      </c>
      <c r="H346" s="2"/>
      <c r="I346" s="12"/>
    </row>
    <row r="347" spans="1:9" ht="29.25">
      <c r="A347" s="198" t="s">
        <v>222</v>
      </c>
      <c r="B347" s="135"/>
      <c r="C347" s="49">
        <v>10</v>
      </c>
      <c r="D347" s="49" t="s">
        <v>6</v>
      </c>
      <c r="E347" s="141" t="s">
        <v>224</v>
      </c>
      <c r="F347" s="140">
        <v>400</v>
      </c>
      <c r="G347" s="50">
        <f>G348</f>
        <v>3153</v>
      </c>
      <c r="H347" s="2"/>
      <c r="I347" s="12"/>
    </row>
    <row r="348" spans="1:9" ht="15">
      <c r="A348" s="132" t="s">
        <v>223</v>
      </c>
      <c r="B348" s="135"/>
      <c r="C348" s="49">
        <v>10</v>
      </c>
      <c r="D348" s="49" t="s">
        <v>6</v>
      </c>
      <c r="E348" s="141" t="s">
        <v>224</v>
      </c>
      <c r="F348" s="140">
        <v>410</v>
      </c>
      <c r="G348" s="50">
        <v>3153</v>
      </c>
      <c r="H348" s="2"/>
      <c r="I348" s="12"/>
    </row>
    <row r="349" spans="1:9" ht="15.75">
      <c r="A349" s="184" t="s">
        <v>211</v>
      </c>
      <c r="B349" s="92"/>
      <c r="C349" s="94" t="s">
        <v>40</v>
      </c>
      <c r="D349" s="34"/>
      <c r="E349" s="164"/>
      <c r="F349" s="68"/>
      <c r="G349" s="70">
        <f>G350</f>
        <v>1500</v>
      </c>
      <c r="H349" s="2"/>
      <c r="I349" s="12"/>
    </row>
    <row r="350" spans="1:9" ht="15">
      <c r="A350" s="51" t="s">
        <v>212</v>
      </c>
      <c r="B350" s="92"/>
      <c r="C350" s="34" t="s">
        <v>40</v>
      </c>
      <c r="D350" s="170" t="s">
        <v>3</v>
      </c>
      <c r="E350" s="166"/>
      <c r="F350" s="43"/>
      <c r="G350" s="73">
        <f>G351</f>
        <v>1500</v>
      </c>
      <c r="H350" s="2"/>
      <c r="I350" s="12"/>
    </row>
    <row r="351" spans="1:9" ht="15">
      <c r="A351" s="32" t="s">
        <v>85</v>
      </c>
      <c r="B351" s="92"/>
      <c r="C351" s="170">
        <v>12</v>
      </c>
      <c r="D351" s="170" t="s">
        <v>3</v>
      </c>
      <c r="E351" s="44" t="s">
        <v>86</v>
      </c>
      <c r="F351" s="43"/>
      <c r="G351" s="46">
        <f>G352</f>
        <v>1500</v>
      </c>
      <c r="H351" s="2"/>
      <c r="I351" s="12"/>
    </row>
    <row r="352" spans="1:9" ht="75">
      <c r="A352" s="155" t="s">
        <v>213</v>
      </c>
      <c r="B352" s="92"/>
      <c r="C352" s="170">
        <v>12</v>
      </c>
      <c r="D352" s="173" t="s">
        <v>3</v>
      </c>
      <c r="E352" s="44" t="s">
        <v>215</v>
      </c>
      <c r="F352" s="43"/>
      <c r="G352" s="46">
        <f>G353</f>
        <v>1500</v>
      </c>
      <c r="H352" s="2"/>
      <c r="I352" s="12"/>
    </row>
    <row r="353" spans="1:9" ht="42.75">
      <c r="A353" s="52" t="s">
        <v>111</v>
      </c>
      <c r="B353" s="92"/>
      <c r="C353" s="173">
        <v>12</v>
      </c>
      <c r="D353" s="173" t="s">
        <v>3</v>
      </c>
      <c r="E353" s="48" t="s">
        <v>215</v>
      </c>
      <c r="F353" s="47">
        <v>600</v>
      </c>
      <c r="G353" s="50">
        <f>G354</f>
        <v>1500</v>
      </c>
      <c r="H353" s="2"/>
      <c r="I353" s="12"/>
    </row>
    <row r="354" spans="1:9" ht="14.25">
      <c r="A354" s="53" t="s">
        <v>214</v>
      </c>
      <c r="B354" s="92"/>
      <c r="C354" s="173">
        <v>12</v>
      </c>
      <c r="D354" s="45" t="s">
        <v>3</v>
      </c>
      <c r="E354" s="48" t="s">
        <v>215</v>
      </c>
      <c r="F354" s="47">
        <v>620</v>
      </c>
      <c r="G354" s="50">
        <v>1500</v>
      </c>
      <c r="H354" s="2"/>
      <c r="I354" s="12"/>
    </row>
    <row r="355" spans="1:9" ht="90">
      <c r="A355" s="63" t="s">
        <v>178</v>
      </c>
      <c r="B355" s="148">
        <v>926</v>
      </c>
      <c r="C355" s="181"/>
      <c r="D355" s="68"/>
      <c r="E355" s="66"/>
      <c r="F355" s="181"/>
      <c r="G355" s="182">
        <f>G356+G467</f>
        <v>626783.80000000016</v>
      </c>
      <c r="H355" s="2"/>
      <c r="I355" s="12"/>
    </row>
    <row r="356" spans="1:9" ht="15.75">
      <c r="A356" s="31" t="s">
        <v>14</v>
      </c>
      <c r="B356" s="31"/>
      <c r="C356" s="68" t="s">
        <v>7</v>
      </c>
      <c r="D356" s="43"/>
      <c r="E356" s="69"/>
      <c r="F356" s="68"/>
      <c r="G356" s="70">
        <f>G357+G380+G415+G437+G446</f>
        <v>626043.80000000016</v>
      </c>
      <c r="H356" s="2"/>
      <c r="I356" s="12"/>
    </row>
    <row r="357" spans="1:9" ht="15">
      <c r="A357" s="71" t="s">
        <v>15</v>
      </c>
      <c r="B357" s="71"/>
      <c r="C357" s="43" t="s">
        <v>7</v>
      </c>
      <c r="D357" s="74" t="s">
        <v>2</v>
      </c>
      <c r="E357" s="33"/>
      <c r="F357" s="43"/>
      <c r="G357" s="73">
        <f>G358+G376</f>
        <v>204671</v>
      </c>
      <c r="H357" s="2"/>
      <c r="I357" s="12"/>
    </row>
    <row r="358" spans="1:9" ht="45">
      <c r="A358" s="199" t="s">
        <v>249</v>
      </c>
      <c r="B358" s="71"/>
      <c r="C358" s="74" t="s">
        <v>7</v>
      </c>
      <c r="D358" s="74" t="s">
        <v>2</v>
      </c>
      <c r="E358" s="44" t="s">
        <v>108</v>
      </c>
      <c r="F358" s="74"/>
      <c r="G358" s="46">
        <f>G359</f>
        <v>200714.6</v>
      </c>
      <c r="H358" s="2"/>
      <c r="I358" s="12"/>
    </row>
    <row r="359" spans="1:9" ht="30">
      <c r="A359" s="32" t="s">
        <v>107</v>
      </c>
      <c r="B359" s="32"/>
      <c r="C359" s="74" t="s">
        <v>7</v>
      </c>
      <c r="D359" s="74" t="s">
        <v>2</v>
      </c>
      <c r="E359" s="44" t="s">
        <v>109</v>
      </c>
      <c r="F359" s="74"/>
      <c r="G359" s="46">
        <f>G360+G366+G369+G363+G372</f>
        <v>200714.6</v>
      </c>
      <c r="H359" s="2"/>
      <c r="I359" s="12"/>
    </row>
    <row r="360" spans="1:9" ht="15">
      <c r="A360" s="32" t="s">
        <v>16</v>
      </c>
      <c r="B360" s="32"/>
      <c r="C360" s="74" t="s">
        <v>7</v>
      </c>
      <c r="D360" s="77" t="s">
        <v>2</v>
      </c>
      <c r="E360" s="44" t="s">
        <v>110</v>
      </c>
      <c r="F360" s="74"/>
      <c r="G360" s="46">
        <f>G361</f>
        <v>58842.8</v>
      </c>
      <c r="H360" s="2"/>
      <c r="I360" s="12"/>
    </row>
    <row r="361" spans="1:9" ht="42.75">
      <c r="A361" s="52" t="s">
        <v>111</v>
      </c>
      <c r="B361" s="52"/>
      <c r="C361" s="77" t="s">
        <v>7</v>
      </c>
      <c r="D361" s="77" t="s">
        <v>2</v>
      </c>
      <c r="E361" s="78" t="s">
        <v>110</v>
      </c>
      <c r="F361" s="77">
        <v>600</v>
      </c>
      <c r="G361" s="79">
        <f>G362</f>
        <v>58842.8</v>
      </c>
      <c r="H361" s="2"/>
      <c r="I361" s="12"/>
    </row>
    <row r="362" spans="1:9" ht="14.25">
      <c r="A362" s="53" t="s">
        <v>60</v>
      </c>
      <c r="B362" s="53"/>
      <c r="C362" s="77" t="s">
        <v>7</v>
      </c>
      <c r="D362" s="45" t="s">
        <v>2</v>
      </c>
      <c r="E362" s="78" t="s">
        <v>110</v>
      </c>
      <c r="F362" s="77">
        <v>610</v>
      </c>
      <c r="G362" s="93">
        <f>58953-110.2</f>
        <v>58842.8</v>
      </c>
      <c r="H362" s="2"/>
      <c r="I362" s="12"/>
    </row>
    <row r="363" spans="1:9" ht="30">
      <c r="A363" s="32" t="s">
        <v>34</v>
      </c>
      <c r="B363" s="53"/>
      <c r="C363" s="74" t="s">
        <v>7</v>
      </c>
      <c r="D363" s="74" t="s">
        <v>2</v>
      </c>
      <c r="E363" s="44" t="s">
        <v>306</v>
      </c>
      <c r="F363" s="77"/>
      <c r="G363" s="122">
        <f>G364</f>
        <v>20</v>
      </c>
      <c r="H363" s="2"/>
      <c r="I363" s="12"/>
    </row>
    <row r="364" spans="1:9" ht="42.75">
      <c r="A364" s="52" t="s">
        <v>111</v>
      </c>
      <c r="B364" s="53"/>
      <c r="C364" s="77" t="s">
        <v>7</v>
      </c>
      <c r="D364" s="77" t="s">
        <v>2</v>
      </c>
      <c r="E364" s="78" t="s">
        <v>306</v>
      </c>
      <c r="F364" s="77">
        <v>600</v>
      </c>
      <c r="G364" s="93">
        <f>G365</f>
        <v>20</v>
      </c>
      <c r="H364" s="2"/>
      <c r="I364" s="12"/>
    </row>
    <row r="365" spans="1:9" ht="14.25">
      <c r="A365" s="53" t="s">
        <v>60</v>
      </c>
      <c r="B365" s="53"/>
      <c r="C365" s="77" t="s">
        <v>7</v>
      </c>
      <c r="D365" s="77" t="s">
        <v>2</v>
      </c>
      <c r="E365" s="78" t="s">
        <v>306</v>
      </c>
      <c r="F365" s="77">
        <v>610</v>
      </c>
      <c r="G365" s="93">
        <v>20</v>
      </c>
      <c r="H365" s="2"/>
      <c r="I365" s="12"/>
    </row>
    <row r="366" spans="1:9" ht="210">
      <c r="A366" s="51" t="s">
        <v>81</v>
      </c>
      <c r="B366" s="51"/>
      <c r="C366" s="43" t="s">
        <v>7</v>
      </c>
      <c r="D366" s="47" t="s">
        <v>2</v>
      </c>
      <c r="E366" s="33" t="s">
        <v>150</v>
      </c>
      <c r="F366" s="43"/>
      <c r="G366" s="130">
        <f>G367</f>
        <v>132781.5</v>
      </c>
      <c r="H366" s="2"/>
      <c r="I366" s="12"/>
    </row>
    <row r="367" spans="1:9" ht="42.75">
      <c r="A367" s="52" t="s">
        <v>111</v>
      </c>
      <c r="B367" s="52"/>
      <c r="C367" s="47" t="s">
        <v>7</v>
      </c>
      <c r="D367" s="47" t="s">
        <v>2</v>
      </c>
      <c r="E367" s="78" t="s">
        <v>150</v>
      </c>
      <c r="F367" s="47">
        <v>600</v>
      </c>
      <c r="G367" s="50">
        <f>G368</f>
        <v>132781.5</v>
      </c>
      <c r="H367" s="2"/>
      <c r="I367" s="12"/>
    </row>
    <row r="368" spans="1:9" ht="14.25">
      <c r="A368" s="53" t="s">
        <v>60</v>
      </c>
      <c r="B368" s="53"/>
      <c r="C368" s="47" t="s">
        <v>7</v>
      </c>
      <c r="D368" s="45" t="s">
        <v>2</v>
      </c>
      <c r="E368" s="78" t="s">
        <v>150</v>
      </c>
      <c r="F368" s="47">
        <v>610</v>
      </c>
      <c r="G368" s="50">
        <v>132781.5</v>
      </c>
      <c r="H368" s="2"/>
      <c r="I368" s="12"/>
    </row>
    <row r="369" spans="1:9" s="3" customFormat="1" ht="105">
      <c r="A369" s="51" t="s">
        <v>273</v>
      </c>
      <c r="B369" s="53"/>
      <c r="C369" s="43" t="s">
        <v>7</v>
      </c>
      <c r="D369" s="43" t="s">
        <v>2</v>
      </c>
      <c r="E369" s="44" t="s">
        <v>274</v>
      </c>
      <c r="F369" s="74"/>
      <c r="G369" s="46">
        <f>G370</f>
        <v>7959.2</v>
      </c>
      <c r="H369" s="2"/>
      <c r="I369" s="4"/>
    </row>
    <row r="370" spans="1:9" s="3" customFormat="1" ht="42.75">
      <c r="A370" s="52" t="s">
        <v>111</v>
      </c>
      <c r="B370" s="53"/>
      <c r="C370" s="47" t="s">
        <v>7</v>
      </c>
      <c r="D370" s="47" t="s">
        <v>2</v>
      </c>
      <c r="E370" s="48" t="s">
        <v>274</v>
      </c>
      <c r="F370" s="47">
        <v>600</v>
      </c>
      <c r="G370" s="50">
        <f>G371</f>
        <v>7959.2</v>
      </c>
      <c r="H370" s="2"/>
      <c r="I370" s="4"/>
    </row>
    <row r="371" spans="1:9" s="3" customFormat="1" ht="14.25">
      <c r="A371" s="53" t="s">
        <v>60</v>
      </c>
      <c r="B371" s="53"/>
      <c r="C371" s="47" t="s">
        <v>7</v>
      </c>
      <c r="D371" s="47" t="s">
        <v>2</v>
      </c>
      <c r="E371" s="48" t="s">
        <v>274</v>
      </c>
      <c r="F371" s="47">
        <v>610</v>
      </c>
      <c r="G371" s="50">
        <f>2449+5400+110.2</f>
        <v>7959.2</v>
      </c>
      <c r="H371" s="2"/>
      <c r="I371" s="4"/>
    </row>
    <row r="372" spans="1:9" s="3" customFormat="1" ht="60">
      <c r="A372" s="135" t="s">
        <v>308</v>
      </c>
      <c r="B372" s="53"/>
      <c r="C372" s="43" t="s">
        <v>7</v>
      </c>
      <c r="D372" s="43" t="s">
        <v>2</v>
      </c>
      <c r="E372" s="33" t="s">
        <v>307</v>
      </c>
      <c r="F372" s="47"/>
      <c r="G372" s="46">
        <f>G373</f>
        <v>1111.0999999999999</v>
      </c>
      <c r="H372" s="2"/>
      <c r="I372" s="4"/>
    </row>
    <row r="373" spans="1:9" s="3" customFormat="1" ht="90">
      <c r="A373" s="135" t="s">
        <v>321</v>
      </c>
      <c r="B373" s="53"/>
      <c r="C373" s="74" t="s">
        <v>7</v>
      </c>
      <c r="D373" s="74" t="s">
        <v>2</v>
      </c>
      <c r="E373" s="33" t="s">
        <v>322</v>
      </c>
      <c r="F373" s="47"/>
      <c r="G373" s="46">
        <f>G374</f>
        <v>1111.0999999999999</v>
      </c>
      <c r="H373" s="2"/>
      <c r="I373" s="4"/>
    </row>
    <row r="374" spans="1:9" s="3" customFormat="1" ht="42.75">
      <c r="A374" s="52" t="s">
        <v>111</v>
      </c>
      <c r="B374" s="53"/>
      <c r="C374" s="47" t="s">
        <v>7</v>
      </c>
      <c r="D374" s="47" t="s">
        <v>2</v>
      </c>
      <c r="E374" s="48" t="s">
        <v>322</v>
      </c>
      <c r="F374" s="47">
        <v>600</v>
      </c>
      <c r="G374" s="50">
        <f>G375</f>
        <v>1111.0999999999999</v>
      </c>
      <c r="H374" s="2"/>
      <c r="I374" s="4"/>
    </row>
    <row r="375" spans="1:9" s="3" customFormat="1" ht="14.25">
      <c r="A375" s="53" t="s">
        <v>60</v>
      </c>
      <c r="B375" s="53"/>
      <c r="C375" s="47" t="s">
        <v>7</v>
      </c>
      <c r="D375" s="47" t="s">
        <v>2</v>
      </c>
      <c r="E375" s="48" t="s">
        <v>322</v>
      </c>
      <c r="F375" s="47">
        <v>610</v>
      </c>
      <c r="G375" s="50">
        <v>1111.0999999999999</v>
      </c>
      <c r="H375" s="2"/>
      <c r="I375" s="4"/>
    </row>
    <row r="376" spans="1:9" s="3" customFormat="1" ht="15">
      <c r="A376" s="32" t="s">
        <v>119</v>
      </c>
      <c r="B376" s="53"/>
      <c r="C376" s="74" t="s">
        <v>7</v>
      </c>
      <c r="D376" s="74" t="s">
        <v>2</v>
      </c>
      <c r="E376" s="33" t="s">
        <v>86</v>
      </c>
      <c r="F376" s="47"/>
      <c r="G376" s="46">
        <f>G377</f>
        <v>3956.4</v>
      </c>
      <c r="H376" s="2"/>
      <c r="I376" s="4"/>
    </row>
    <row r="377" spans="1:9" s="3" customFormat="1" ht="60">
      <c r="A377" s="51" t="s">
        <v>338</v>
      </c>
      <c r="B377" s="53"/>
      <c r="C377" s="54" t="s">
        <v>7</v>
      </c>
      <c r="D377" s="54" t="s">
        <v>2</v>
      </c>
      <c r="E377" s="80" t="s">
        <v>331</v>
      </c>
      <c r="F377" s="47"/>
      <c r="G377" s="46">
        <f>G378</f>
        <v>3956.4</v>
      </c>
      <c r="H377" s="2"/>
      <c r="I377" s="4"/>
    </row>
    <row r="378" spans="1:9" s="3" customFormat="1" ht="43.5">
      <c r="A378" s="52" t="s">
        <v>111</v>
      </c>
      <c r="B378" s="53"/>
      <c r="C378" s="49" t="s">
        <v>7</v>
      </c>
      <c r="D378" s="49" t="s">
        <v>2</v>
      </c>
      <c r="E378" s="89" t="s">
        <v>331</v>
      </c>
      <c r="F378" s="47">
        <v>600</v>
      </c>
      <c r="G378" s="157">
        <f>G379</f>
        <v>3956.4</v>
      </c>
      <c r="H378" s="2"/>
      <c r="I378" s="4"/>
    </row>
    <row r="379" spans="1:9" s="3" customFormat="1" ht="15">
      <c r="A379" s="53" t="s">
        <v>60</v>
      </c>
      <c r="B379" s="53"/>
      <c r="C379" s="49" t="s">
        <v>7</v>
      </c>
      <c r="D379" s="49" t="s">
        <v>2</v>
      </c>
      <c r="E379" s="89" t="s">
        <v>331</v>
      </c>
      <c r="F379" s="47">
        <v>610</v>
      </c>
      <c r="G379" s="50">
        <v>3956.4</v>
      </c>
      <c r="H379" s="2"/>
      <c r="I379" s="4"/>
    </row>
    <row r="380" spans="1:9" s="3" customFormat="1" ht="15">
      <c r="A380" s="71" t="s">
        <v>17</v>
      </c>
      <c r="B380" s="71"/>
      <c r="C380" s="43" t="s">
        <v>7</v>
      </c>
      <c r="D380" s="74" t="s">
        <v>3</v>
      </c>
      <c r="E380" s="33"/>
      <c r="F380" s="43"/>
      <c r="G380" s="73">
        <f>G381+G408</f>
        <v>369356.79999999999</v>
      </c>
      <c r="H380" s="2"/>
      <c r="I380" s="4"/>
    </row>
    <row r="381" spans="1:9" s="3" customFormat="1" ht="45">
      <c r="A381" s="71" t="s">
        <v>250</v>
      </c>
      <c r="B381" s="71"/>
      <c r="C381" s="74" t="s">
        <v>7</v>
      </c>
      <c r="D381" s="74" t="s">
        <v>3</v>
      </c>
      <c r="E381" s="44" t="s">
        <v>108</v>
      </c>
      <c r="F381" s="77"/>
      <c r="G381" s="122">
        <f>G382</f>
        <v>363599.39999999997</v>
      </c>
      <c r="H381" s="2"/>
      <c r="I381" s="4"/>
    </row>
    <row r="382" spans="1:9" ht="45">
      <c r="A382" s="32" t="s">
        <v>284</v>
      </c>
      <c r="B382" s="32"/>
      <c r="C382" s="74" t="s">
        <v>7</v>
      </c>
      <c r="D382" s="74" t="s">
        <v>3</v>
      </c>
      <c r="E382" s="44" t="s">
        <v>112</v>
      </c>
      <c r="F382" s="74"/>
      <c r="G382" s="122">
        <f>G383+G392+G395+G401+G404+G386+G398+G389</f>
        <v>363599.39999999997</v>
      </c>
      <c r="H382" s="2"/>
      <c r="I382" s="12"/>
    </row>
    <row r="383" spans="1:9" ht="45">
      <c r="A383" s="32" t="s">
        <v>285</v>
      </c>
      <c r="B383" s="32"/>
      <c r="C383" s="74" t="s">
        <v>7</v>
      </c>
      <c r="D383" s="77" t="s">
        <v>3</v>
      </c>
      <c r="E383" s="44" t="s">
        <v>113</v>
      </c>
      <c r="F383" s="74"/>
      <c r="G383" s="122">
        <f>G384</f>
        <v>105466.5</v>
      </c>
      <c r="H383" s="2"/>
      <c r="I383" s="12"/>
    </row>
    <row r="384" spans="1:9" ht="42.75">
      <c r="A384" s="52" t="s">
        <v>111</v>
      </c>
      <c r="B384" s="52"/>
      <c r="C384" s="77" t="s">
        <v>7</v>
      </c>
      <c r="D384" s="77" t="s">
        <v>3</v>
      </c>
      <c r="E384" s="78" t="s">
        <v>113</v>
      </c>
      <c r="F384" s="77">
        <v>600</v>
      </c>
      <c r="G384" s="79">
        <f>G385</f>
        <v>105466.5</v>
      </c>
      <c r="H384" s="2"/>
      <c r="I384" s="12"/>
    </row>
    <row r="385" spans="1:9" ht="14.25">
      <c r="A385" s="53" t="s">
        <v>60</v>
      </c>
      <c r="B385" s="53"/>
      <c r="C385" s="77" t="s">
        <v>7</v>
      </c>
      <c r="D385" s="45" t="s">
        <v>3</v>
      </c>
      <c r="E385" s="78" t="s">
        <v>113</v>
      </c>
      <c r="F385" s="77">
        <v>610</v>
      </c>
      <c r="G385" s="93">
        <f>107799.2-800-1400-132.7</f>
        <v>105466.5</v>
      </c>
      <c r="H385" s="2"/>
      <c r="I385" s="12"/>
    </row>
    <row r="386" spans="1:9" ht="30">
      <c r="A386" s="32" t="s">
        <v>34</v>
      </c>
      <c r="B386" s="53"/>
      <c r="C386" s="74" t="s">
        <v>7</v>
      </c>
      <c r="D386" s="74" t="s">
        <v>3</v>
      </c>
      <c r="E386" s="44" t="s">
        <v>309</v>
      </c>
      <c r="F386" s="77"/>
      <c r="G386" s="130">
        <f>G387</f>
        <v>72</v>
      </c>
      <c r="H386" s="2"/>
      <c r="I386" s="12"/>
    </row>
    <row r="387" spans="1:9" ht="42.75">
      <c r="A387" s="52" t="s">
        <v>111</v>
      </c>
      <c r="B387" s="53"/>
      <c r="C387" s="77" t="s">
        <v>7</v>
      </c>
      <c r="D387" s="77" t="s">
        <v>3</v>
      </c>
      <c r="E387" s="78" t="s">
        <v>309</v>
      </c>
      <c r="F387" s="77">
        <v>600</v>
      </c>
      <c r="G387" s="93">
        <f>G388</f>
        <v>72</v>
      </c>
      <c r="H387" s="2"/>
      <c r="I387" s="12"/>
    </row>
    <row r="388" spans="1:9" ht="14.25">
      <c r="A388" s="53" t="s">
        <v>60</v>
      </c>
      <c r="B388" s="53"/>
      <c r="C388" s="77" t="s">
        <v>7</v>
      </c>
      <c r="D388" s="77" t="s">
        <v>3</v>
      </c>
      <c r="E388" s="78" t="s">
        <v>309</v>
      </c>
      <c r="F388" s="77">
        <v>610</v>
      </c>
      <c r="G388" s="93">
        <v>72</v>
      </c>
      <c r="H388" s="2"/>
      <c r="I388" s="12"/>
    </row>
    <row r="389" spans="1:9" ht="75">
      <c r="A389" s="32" t="s">
        <v>333</v>
      </c>
      <c r="B389" s="53"/>
      <c r="C389" s="74" t="s">
        <v>7</v>
      </c>
      <c r="D389" s="74" t="s">
        <v>3</v>
      </c>
      <c r="E389" s="44" t="s">
        <v>332</v>
      </c>
      <c r="F389" s="77"/>
      <c r="G389" s="122">
        <f>G390</f>
        <v>9413.5</v>
      </c>
      <c r="H389" s="2"/>
      <c r="I389" s="12"/>
    </row>
    <row r="390" spans="1:9" ht="42.75">
      <c r="A390" s="52" t="s">
        <v>111</v>
      </c>
      <c r="B390" s="53"/>
      <c r="C390" s="77" t="s">
        <v>7</v>
      </c>
      <c r="D390" s="77" t="s">
        <v>3</v>
      </c>
      <c r="E390" s="78" t="s">
        <v>332</v>
      </c>
      <c r="F390" s="77">
        <v>600</v>
      </c>
      <c r="G390" s="93">
        <f>G391</f>
        <v>9413.5</v>
      </c>
      <c r="H390" s="2"/>
      <c r="I390" s="12"/>
    </row>
    <row r="391" spans="1:9" ht="14.25">
      <c r="A391" s="53" t="s">
        <v>60</v>
      </c>
      <c r="B391" s="53"/>
      <c r="C391" s="77" t="s">
        <v>7</v>
      </c>
      <c r="D391" s="77" t="s">
        <v>3</v>
      </c>
      <c r="E391" s="78" t="s">
        <v>332</v>
      </c>
      <c r="F391" s="77">
        <v>610</v>
      </c>
      <c r="G391" s="93">
        <v>9413.5</v>
      </c>
      <c r="H391" s="2"/>
      <c r="I391" s="12"/>
    </row>
    <row r="392" spans="1:9" ht="210">
      <c r="A392" s="51" t="s">
        <v>81</v>
      </c>
      <c r="B392" s="51"/>
      <c r="C392" s="74" t="s">
        <v>7</v>
      </c>
      <c r="D392" s="47" t="s">
        <v>3</v>
      </c>
      <c r="E392" s="44" t="s">
        <v>151</v>
      </c>
      <c r="F392" s="54"/>
      <c r="G392" s="122">
        <f>G393</f>
        <v>208736.1</v>
      </c>
      <c r="H392" s="2"/>
      <c r="I392" s="12"/>
    </row>
    <row r="393" spans="1:9" ht="42.75">
      <c r="A393" s="52" t="s">
        <v>111</v>
      </c>
      <c r="B393" s="52"/>
      <c r="C393" s="47" t="s">
        <v>7</v>
      </c>
      <c r="D393" s="47" t="s">
        <v>3</v>
      </c>
      <c r="E393" s="78" t="s">
        <v>151</v>
      </c>
      <c r="F393" s="47">
        <v>600</v>
      </c>
      <c r="G393" s="179">
        <f>G394</f>
        <v>208736.1</v>
      </c>
      <c r="H393" s="2"/>
      <c r="I393" s="12"/>
    </row>
    <row r="394" spans="1:9" ht="14.25">
      <c r="A394" s="53" t="s">
        <v>60</v>
      </c>
      <c r="B394" s="53"/>
      <c r="C394" s="47" t="s">
        <v>7</v>
      </c>
      <c r="D394" s="45" t="s">
        <v>3</v>
      </c>
      <c r="E394" s="78" t="s">
        <v>151</v>
      </c>
      <c r="F394" s="47">
        <v>610</v>
      </c>
      <c r="G394" s="179">
        <v>208736.1</v>
      </c>
      <c r="H394" s="2"/>
      <c r="I394" s="12"/>
    </row>
    <row r="395" spans="1:9" ht="75">
      <c r="A395" s="71" t="s">
        <v>76</v>
      </c>
      <c r="B395" s="71"/>
      <c r="C395" s="74" t="s">
        <v>7</v>
      </c>
      <c r="D395" s="47" t="s">
        <v>3</v>
      </c>
      <c r="E395" s="44" t="s">
        <v>152</v>
      </c>
      <c r="F395" s="74"/>
      <c r="G395" s="122">
        <f>G396</f>
        <v>6237</v>
      </c>
      <c r="H395" s="2"/>
      <c r="I395" s="12"/>
    </row>
    <row r="396" spans="1:9" ht="28.5">
      <c r="A396" s="53" t="s">
        <v>62</v>
      </c>
      <c r="B396" s="53"/>
      <c r="C396" s="47" t="s">
        <v>7</v>
      </c>
      <c r="D396" s="47" t="s">
        <v>3</v>
      </c>
      <c r="E396" s="96" t="s">
        <v>152</v>
      </c>
      <c r="F396" s="47">
        <v>600</v>
      </c>
      <c r="G396" s="127">
        <f>G397</f>
        <v>6237</v>
      </c>
      <c r="H396" s="2"/>
      <c r="I396" s="12"/>
    </row>
    <row r="397" spans="1:9" ht="25.5">
      <c r="A397" s="92" t="s">
        <v>61</v>
      </c>
      <c r="B397" s="92"/>
      <c r="C397" s="49" t="s">
        <v>7</v>
      </c>
      <c r="D397" s="45" t="s">
        <v>3</v>
      </c>
      <c r="E397" s="96" t="s">
        <v>152</v>
      </c>
      <c r="F397" s="47">
        <v>610</v>
      </c>
      <c r="G397" s="127">
        <v>6237</v>
      </c>
      <c r="H397" s="2"/>
      <c r="I397" s="12"/>
    </row>
    <row r="398" spans="1:9" ht="64.5">
      <c r="A398" s="154" t="s">
        <v>311</v>
      </c>
      <c r="B398" s="92"/>
      <c r="C398" s="74" t="s">
        <v>7</v>
      </c>
      <c r="D398" s="74" t="s">
        <v>3</v>
      </c>
      <c r="E398" s="44" t="s">
        <v>310</v>
      </c>
      <c r="F398" s="47"/>
      <c r="G398" s="95">
        <f>G399</f>
        <v>16107.1</v>
      </c>
      <c r="H398" s="2"/>
      <c r="I398" s="12"/>
    </row>
    <row r="399" spans="1:9" ht="42.75">
      <c r="A399" s="52" t="s">
        <v>111</v>
      </c>
      <c r="B399" s="92"/>
      <c r="C399" s="47" t="s">
        <v>7</v>
      </c>
      <c r="D399" s="47" t="s">
        <v>3</v>
      </c>
      <c r="E399" s="48" t="s">
        <v>310</v>
      </c>
      <c r="F399" s="47">
        <v>600</v>
      </c>
      <c r="G399" s="127">
        <f>G400</f>
        <v>16107.1</v>
      </c>
      <c r="H399" s="2"/>
      <c r="I399" s="12"/>
    </row>
    <row r="400" spans="1:9" ht="25.5">
      <c r="A400" s="92" t="s">
        <v>61</v>
      </c>
      <c r="B400" s="92"/>
      <c r="C400" s="47" t="s">
        <v>7</v>
      </c>
      <c r="D400" s="47" t="s">
        <v>3</v>
      </c>
      <c r="E400" s="48" t="s">
        <v>310</v>
      </c>
      <c r="F400" s="47">
        <v>610</v>
      </c>
      <c r="G400" s="127">
        <v>16107.1</v>
      </c>
      <c r="H400" s="2"/>
      <c r="I400" s="12"/>
    </row>
    <row r="401" spans="1:9" s="3" customFormat="1" ht="105">
      <c r="A401" s="51" t="s">
        <v>273</v>
      </c>
      <c r="B401" s="92"/>
      <c r="C401" s="43" t="s">
        <v>7</v>
      </c>
      <c r="D401" s="43" t="s">
        <v>3</v>
      </c>
      <c r="E401" s="44" t="s">
        <v>280</v>
      </c>
      <c r="F401" s="74"/>
      <c r="G401" s="122">
        <f>G402</f>
        <v>15510.900000000001</v>
      </c>
      <c r="H401" s="2"/>
      <c r="I401" s="4"/>
    </row>
    <row r="402" spans="1:9" s="3" customFormat="1" ht="43.5">
      <c r="A402" s="52" t="s">
        <v>111</v>
      </c>
      <c r="B402" s="92"/>
      <c r="C402" s="47" t="s">
        <v>7</v>
      </c>
      <c r="D402" s="47" t="s">
        <v>3</v>
      </c>
      <c r="E402" s="44" t="s">
        <v>280</v>
      </c>
      <c r="F402" s="47">
        <v>600</v>
      </c>
      <c r="G402" s="122">
        <f>G403</f>
        <v>15510.900000000001</v>
      </c>
      <c r="H402" s="2"/>
      <c r="I402" s="4"/>
    </row>
    <row r="403" spans="1:9" s="3" customFormat="1" ht="15.75" thickBot="1">
      <c r="A403" s="53" t="s">
        <v>60</v>
      </c>
      <c r="B403" s="92"/>
      <c r="C403" s="47" t="s">
        <v>7</v>
      </c>
      <c r="D403" s="47" t="s">
        <v>3</v>
      </c>
      <c r="E403" s="44" t="s">
        <v>280</v>
      </c>
      <c r="F403" s="47">
        <v>610</v>
      </c>
      <c r="G403" s="127">
        <f>8878.2+5100+1400+132.7</f>
        <v>15510.900000000001</v>
      </c>
      <c r="H403" s="2"/>
      <c r="I403" s="4"/>
    </row>
    <row r="404" spans="1:9" s="3" customFormat="1" ht="30.75" thickBot="1">
      <c r="A404" s="200" t="s">
        <v>278</v>
      </c>
      <c r="B404" s="92"/>
      <c r="C404" s="74" t="s">
        <v>7</v>
      </c>
      <c r="D404" s="74" t="s">
        <v>3</v>
      </c>
      <c r="E404" s="33" t="s">
        <v>281</v>
      </c>
      <c r="F404" s="47"/>
      <c r="G404" s="122">
        <f>G405</f>
        <v>2056.3000000000002</v>
      </c>
      <c r="H404" s="2"/>
      <c r="I404" s="4"/>
    </row>
    <row r="405" spans="1:9" s="3" customFormat="1" ht="75">
      <c r="A405" s="32" t="s">
        <v>279</v>
      </c>
      <c r="B405" s="92"/>
      <c r="C405" s="47" t="s">
        <v>7</v>
      </c>
      <c r="D405" s="47" t="s">
        <v>3</v>
      </c>
      <c r="E405" s="33" t="s">
        <v>282</v>
      </c>
      <c r="F405" s="47"/>
      <c r="G405" s="122">
        <f>G406</f>
        <v>2056.3000000000002</v>
      </c>
      <c r="H405" s="2"/>
      <c r="I405" s="4"/>
    </row>
    <row r="406" spans="1:9" s="3" customFormat="1" ht="42.75">
      <c r="A406" s="52" t="s">
        <v>111</v>
      </c>
      <c r="B406" s="92"/>
      <c r="C406" s="47" t="s">
        <v>7</v>
      </c>
      <c r="D406" s="47" t="s">
        <v>3</v>
      </c>
      <c r="E406" s="48" t="s">
        <v>282</v>
      </c>
      <c r="F406" s="47">
        <v>600</v>
      </c>
      <c r="G406" s="127">
        <f>G407</f>
        <v>2056.3000000000002</v>
      </c>
      <c r="H406" s="2"/>
      <c r="I406" s="4"/>
    </row>
    <row r="407" spans="1:9" s="3" customFormat="1" ht="25.5">
      <c r="A407" s="92" t="s">
        <v>61</v>
      </c>
      <c r="B407" s="92"/>
      <c r="C407" s="47" t="s">
        <v>7</v>
      </c>
      <c r="D407" s="47" t="s">
        <v>3</v>
      </c>
      <c r="E407" s="48" t="s">
        <v>282</v>
      </c>
      <c r="F407" s="47">
        <v>610</v>
      </c>
      <c r="G407" s="127">
        <v>2056.3000000000002</v>
      </c>
      <c r="H407" s="2"/>
      <c r="I407" s="4"/>
    </row>
    <row r="408" spans="1:9" s="3" customFormat="1" ht="15">
      <c r="A408" s="32" t="s">
        <v>119</v>
      </c>
      <c r="B408" s="92"/>
      <c r="C408" s="74" t="s">
        <v>7</v>
      </c>
      <c r="D408" s="74" t="s">
        <v>3</v>
      </c>
      <c r="E408" s="33" t="s">
        <v>86</v>
      </c>
      <c r="F408" s="47"/>
      <c r="G408" s="122">
        <f>G409+G412</f>
        <v>5757.4</v>
      </c>
      <c r="H408" s="2"/>
      <c r="I408" s="4"/>
    </row>
    <row r="409" spans="1:9" s="3" customFormat="1" ht="60">
      <c r="A409" s="51" t="s">
        <v>327</v>
      </c>
      <c r="B409" s="92"/>
      <c r="C409" s="47" t="s">
        <v>7</v>
      </c>
      <c r="D409" s="47" t="s">
        <v>3</v>
      </c>
      <c r="E409" s="33" t="s">
        <v>329</v>
      </c>
      <c r="F409" s="47"/>
      <c r="G409" s="122">
        <f>G410</f>
        <v>2600</v>
      </c>
      <c r="H409" s="2"/>
      <c r="I409" s="4"/>
    </row>
    <row r="410" spans="1:9" s="3" customFormat="1" ht="42.75">
      <c r="A410" s="52" t="s">
        <v>111</v>
      </c>
      <c r="B410" s="92"/>
      <c r="C410" s="47" t="s">
        <v>7</v>
      </c>
      <c r="D410" s="47" t="s">
        <v>3</v>
      </c>
      <c r="E410" s="48" t="s">
        <v>329</v>
      </c>
      <c r="F410" s="47">
        <v>600</v>
      </c>
      <c r="G410" s="127">
        <f>G411</f>
        <v>2600</v>
      </c>
      <c r="H410" s="2"/>
      <c r="I410" s="4"/>
    </row>
    <row r="411" spans="1:9" s="3" customFormat="1" ht="25.5">
      <c r="A411" s="92" t="s">
        <v>61</v>
      </c>
      <c r="B411" s="92"/>
      <c r="C411" s="47" t="s">
        <v>7</v>
      </c>
      <c r="D411" s="47" t="s">
        <v>3</v>
      </c>
      <c r="E411" s="48" t="s">
        <v>329</v>
      </c>
      <c r="F411" s="47">
        <v>610</v>
      </c>
      <c r="G411" s="127">
        <v>2600</v>
      </c>
      <c r="H411" s="2"/>
      <c r="I411" s="4"/>
    </row>
    <row r="412" spans="1:9" s="3" customFormat="1" ht="60">
      <c r="A412" s="51" t="s">
        <v>338</v>
      </c>
      <c r="B412" s="92"/>
      <c r="C412" s="47" t="s">
        <v>7</v>
      </c>
      <c r="D412" s="47" t="s">
        <v>3</v>
      </c>
      <c r="E412" s="33" t="s">
        <v>331</v>
      </c>
      <c r="F412" s="47"/>
      <c r="G412" s="122">
        <f>G413</f>
        <v>3157.4</v>
      </c>
      <c r="H412" s="2"/>
      <c r="I412" s="4"/>
    </row>
    <row r="413" spans="1:9" s="3" customFormat="1" ht="43.5">
      <c r="A413" s="52" t="s">
        <v>111</v>
      </c>
      <c r="B413" s="92"/>
      <c r="C413" s="47" t="s">
        <v>7</v>
      </c>
      <c r="D413" s="47" t="s">
        <v>3</v>
      </c>
      <c r="E413" s="48" t="s">
        <v>331</v>
      </c>
      <c r="F413" s="47">
        <v>600</v>
      </c>
      <c r="G413" s="122">
        <f>G414</f>
        <v>3157.4</v>
      </c>
      <c r="H413" s="2"/>
      <c r="I413" s="4"/>
    </row>
    <row r="414" spans="1:9" s="3" customFormat="1" ht="25.5">
      <c r="A414" s="92" t="s">
        <v>61</v>
      </c>
      <c r="B414" s="92"/>
      <c r="C414" s="47" t="s">
        <v>7</v>
      </c>
      <c r="D414" s="47" t="s">
        <v>3</v>
      </c>
      <c r="E414" s="48" t="s">
        <v>331</v>
      </c>
      <c r="F414" s="47">
        <v>610</v>
      </c>
      <c r="G414" s="127">
        <f>2357.4+800</f>
        <v>3157.4</v>
      </c>
      <c r="H414" s="2"/>
      <c r="I414" s="4"/>
    </row>
    <row r="415" spans="1:9" s="3" customFormat="1" ht="15.75">
      <c r="A415" s="117" t="s">
        <v>142</v>
      </c>
      <c r="B415" s="117"/>
      <c r="C415" s="74" t="s">
        <v>7</v>
      </c>
      <c r="D415" s="74" t="s">
        <v>5</v>
      </c>
      <c r="E415" s="78"/>
      <c r="F415" s="47"/>
      <c r="G415" s="46">
        <f>G416+G430</f>
        <v>36259.300000000003</v>
      </c>
      <c r="H415" s="2"/>
      <c r="I415" s="4"/>
    </row>
    <row r="416" spans="1:9" s="3" customFormat="1" ht="45">
      <c r="A416" s="71" t="s">
        <v>250</v>
      </c>
      <c r="B416" s="71"/>
      <c r="C416" s="74" t="s">
        <v>7</v>
      </c>
      <c r="D416" s="74" t="s">
        <v>5</v>
      </c>
      <c r="E416" s="44" t="s">
        <v>108</v>
      </c>
      <c r="F416" s="47"/>
      <c r="G416" s="46">
        <f>G417</f>
        <v>34999.300000000003</v>
      </c>
      <c r="H416" s="2"/>
      <c r="I416" s="4"/>
    </row>
    <row r="417" spans="1:9" s="3" customFormat="1" ht="60">
      <c r="A417" s="156" t="s">
        <v>179</v>
      </c>
      <c r="B417" s="156"/>
      <c r="C417" s="74" t="s">
        <v>7</v>
      </c>
      <c r="D417" s="74" t="s">
        <v>5</v>
      </c>
      <c r="E417" s="44" t="s">
        <v>114</v>
      </c>
      <c r="F417" s="74"/>
      <c r="G417" s="46">
        <f>G418+G424+G421+G427</f>
        <v>34999.300000000003</v>
      </c>
      <c r="H417" s="2"/>
      <c r="I417" s="4"/>
    </row>
    <row r="418" spans="1:9" s="3" customFormat="1" ht="30">
      <c r="A418" s="32" t="s">
        <v>18</v>
      </c>
      <c r="B418" s="32"/>
      <c r="C418" s="74" t="s">
        <v>7</v>
      </c>
      <c r="D418" s="45" t="s">
        <v>5</v>
      </c>
      <c r="E418" s="44" t="s">
        <v>115</v>
      </c>
      <c r="F418" s="74"/>
      <c r="G418" s="46">
        <f>G419</f>
        <v>25653.8</v>
      </c>
      <c r="H418" s="2"/>
      <c r="I418" s="4"/>
    </row>
    <row r="419" spans="1:9" s="3" customFormat="1" ht="42.75">
      <c r="A419" s="52" t="s">
        <v>111</v>
      </c>
      <c r="B419" s="52"/>
      <c r="C419" s="45" t="s">
        <v>7</v>
      </c>
      <c r="D419" s="45" t="s">
        <v>5</v>
      </c>
      <c r="E419" s="48" t="s">
        <v>115</v>
      </c>
      <c r="F419" s="77">
        <v>600</v>
      </c>
      <c r="G419" s="79">
        <f>G420</f>
        <v>25653.8</v>
      </c>
      <c r="H419" s="2"/>
      <c r="I419" s="4"/>
    </row>
    <row r="420" spans="1:9" s="3" customFormat="1" ht="14.25">
      <c r="A420" s="53" t="s">
        <v>60</v>
      </c>
      <c r="B420" s="53"/>
      <c r="C420" s="45" t="s">
        <v>7</v>
      </c>
      <c r="D420" s="54" t="s">
        <v>5</v>
      </c>
      <c r="E420" s="48" t="s">
        <v>115</v>
      </c>
      <c r="F420" s="77">
        <v>610</v>
      </c>
      <c r="G420" s="93">
        <f>25670.1-16.3</f>
        <v>25653.8</v>
      </c>
      <c r="H420" s="2"/>
      <c r="I420" s="4"/>
    </row>
    <row r="421" spans="1:9" s="3" customFormat="1" ht="75">
      <c r="A421" s="51" t="s">
        <v>335</v>
      </c>
      <c r="B421" s="53"/>
      <c r="C421" s="74" t="s">
        <v>7</v>
      </c>
      <c r="D421" s="74" t="s">
        <v>5</v>
      </c>
      <c r="E421" s="44" t="s">
        <v>334</v>
      </c>
      <c r="F421" s="74"/>
      <c r="G421" s="46">
        <f>G422</f>
        <v>4836.3</v>
      </c>
      <c r="H421" s="2"/>
      <c r="I421" s="4"/>
    </row>
    <row r="422" spans="1:9" s="3" customFormat="1" ht="42.75">
      <c r="A422" s="52" t="s">
        <v>111</v>
      </c>
      <c r="B422" s="53"/>
      <c r="C422" s="45" t="s">
        <v>7</v>
      </c>
      <c r="D422" s="45" t="s">
        <v>5</v>
      </c>
      <c r="E422" s="48" t="s">
        <v>334</v>
      </c>
      <c r="F422" s="77">
        <v>600</v>
      </c>
      <c r="G422" s="79">
        <f>G423</f>
        <v>4836.3</v>
      </c>
      <c r="H422" s="2"/>
      <c r="I422" s="4"/>
    </row>
    <row r="423" spans="1:9" s="3" customFormat="1" ht="14.25">
      <c r="A423" s="53" t="s">
        <v>60</v>
      </c>
      <c r="B423" s="53"/>
      <c r="C423" s="45" t="s">
        <v>7</v>
      </c>
      <c r="D423" s="45" t="s">
        <v>5</v>
      </c>
      <c r="E423" s="48" t="s">
        <v>334</v>
      </c>
      <c r="F423" s="77">
        <v>610</v>
      </c>
      <c r="G423" s="93">
        <v>4836.3</v>
      </c>
      <c r="H423" s="2"/>
      <c r="I423" s="4"/>
    </row>
    <row r="424" spans="1:9" s="3" customFormat="1" ht="135">
      <c r="A424" s="71" t="s">
        <v>75</v>
      </c>
      <c r="B424" s="71"/>
      <c r="C424" s="54" t="s">
        <v>7</v>
      </c>
      <c r="D424" s="54" t="s">
        <v>5</v>
      </c>
      <c r="E424" s="44" t="s">
        <v>252</v>
      </c>
      <c r="F424" s="54"/>
      <c r="G424" s="75">
        <f>G425</f>
        <v>3692.9</v>
      </c>
      <c r="H424" s="2"/>
      <c r="I424" s="4"/>
    </row>
    <row r="425" spans="1:9" s="3" customFormat="1" ht="42.75">
      <c r="A425" s="52" t="s">
        <v>111</v>
      </c>
      <c r="B425" s="52"/>
      <c r="C425" s="54" t="s">
        <v>7</v>
      </c>
      <c r="D425" s="54" t="s">
        <v>5</v>
      </c>
      <c r="E425" s="125" t="s">
        <v>252</v>
      </c>
      <c r="F425" s="47">
        <v>600</v>
      </c>
      <c r="G425" s="50">
        <f>G426</f>
        <v>3692.9</v>
      </c>
      <c r="H425" s="2"/>
      <c r="I425" s="4"/>
    </row>
    <row r="426" spans="1:9" s="3" customFormat="1" ht="15">
      <c r="A426" s="53" t="s">
        <v>60</v>
      </c>
      <c r="B426" s="53"/>
      <c r="C426" s="54" t="s">
        <v>7</v>
      </c>
      <c r="D426" s="43" t="s">
        <v>5</v>
      </c>
      <c r="E426" s="125" t="s">
        <v>252</v>
      </c>
      <c r="F426" s="47">
        <v>610</v>
      </c>
      <c r="G426" s="50">
        <v>3692.9</v>
      </c>
      <c r="H426" s="2"/>
      <c r="I426" s="4"/>
    </row>
    <row r="427" spans="1:9" s="3" customFormat="1" ht="105">
      <c r="A427" s="51" t="s">
        <v>273</v>
      </c>
      <c r="B427" s="53"/>
      <c r="C427" s="54" t="s">
        <v>7</v>
      </c>
      <c r="D427" s="54" t="s">
        <v>5</v>
      </c>
      <c r="E427" s="44" t="s">
        <v>337</v>
      </c>
      <c r="F427" s="45"/>
      <c r="G427" s="46">
        <f>G428</f>
        <v>816.3</v>
      </c>
      <c r="H427" s="2"/>
      <c r="I427" s="4"/>
    </row>
    <row r="428" spans="1:9" s="3" customFormat="1" ht="42.75">
      <c r="A428" s="52" t="s">
        <v>111</v>
      </c>
      <c r="B428" s="53"/>
      <c r="C428" s="54" t="s">
        <v>7</v>
      </c>
      <c r="D428" s="54" t="s">
        <v>5</v>
      </c>
      <c r="E428" s="48" t="s">
        <v>337</v>
      </c>
      <c r="F428" s="49">
        <v>600</v>
      </c>
      <c r="G428" s="50">
        <f>G429</f>
        <v>816.3</v>
      </c>
      <c r="H428" s="2"/>
      <c r="I428" s="4"/>
    </row>
    <row r="429" spans="1:9" s="3" customFormat="1" ht="14.25">
      <c r="A429" s="53" t="s">
        <v>60</v>
      </c>
      <c r="B429" s="53"/>
      <c r="C429" s="54" t="s">
        <v>7</v>
      </c>
      <c r="D429" s="54" t="s">
        <v>5</v>
      </c>
      <c r="E429" s="48" t="s">
        <v>337</v>
      </c>
      <c r="F429" s="49">
        <v>610</v>
      </c>
      <c r="G429" s="50">
        <f>800+16.3</f>
        <v>816.3</v>
      </c>
      <c r="H429" s="2"/>
      <c r="I429" s="4"/>
    </row>
    <row r="430" spans="1:9" s="3" customFormat="1" ht="15">
      <c r="A430" s="32" t="s">
        <v>119</v>
      </c>
      <c r="B430" s="53"/>
      <c r="C430" s="54" t="s">
        <v>7</v>
      </c>
      <c r="D430" s="54" t="s">
        <v>5</v>
      </c>
      <c r="E430" s="33" t="s">
        <v>86</v>
      </c>
      <c r="F430" s="47"/>
      <c r="G430" s="122">
        <f>G431+G434</f>
        <v>1260</v>
      </c>
      <c r="H430" s="2"/>
      <c r="I430" s="4"/>
    </row>
    <row r="431" spans="1:9" s="3" customFormat="1" ht="60">
      <c r="A431" s="51" t="s">
        <v>327</v>
      </c>
      <c r="B431" s="53"/>
      <c r="C431" s="54" t="s">
        <v>7</v>
      </c>
      <c r="D431" s="54" t="s">
        <v>5</v>
      </c>
      <c r="E431" s="33" t="s">
        <v>329</v>
      </c>
      <c r="F431" s="47"/>
      <c r="G431" s="122">
        <f>G432</f>
        <v>210</v>
      </c>
      <c r="H431" s="2"/>
      <c r="I431" s="4"/>
    </row>
    <row r="432" spans="1:9" s="3" customFormat="1" ht="42.75">
      <c r="A432" s="52" t="s">
        <v>111</v>
      </c>
      <c r="B432" s="53"/>
      <c r="C432" s="54" t="s">
        <v>7</v>
      </c>
      <c r="D432" s="54" t="s">
        <v>5</v>
      </c>
      <c r="E432" s="48" t="s">
        <v>329</v>
      </c>
      <c r="F432" s="47">
        <v>600</v>
      </c>
      <c r="G432" s="127">
        <f>G433</f>
        <v>210</v>
      </c>
      <c r="H432" s="2"/>
      <c r="I432" s="4"/>
    </row>
    <row r="433" spans="1:9" s="3" customFormat="1" ht="25.5">
      <c r="A433" s="92" t="s">
        <v>61</v>
      </c>
      <c r="B433" s="53"/>
      <c r="C433" s="54" t="s">
        <v>7</v>
      </c>
      <c r="D433" s="54" t="s">
        <v>5</v>
      </c>
      <c r="E433" s="48" t="s">
        <v>329</v>
      </c>
      <c r="F433" s="47">
        <v>610</v>
      </c>
      <c r="G433" s="127">
        <v>210</v>
      </c>
      <c r="H433" s="2"/>
      <c r="I433" s="4"/>
    </row>
    <row r="434" spans="1:9" s="3" customFormat="1" ht="60">
      <c r="A434" s="51" t="s">
        <v>338</v>
      </c>
      <c r="B434" s="53"/>
      <c r="C434" s="54" t="s">
        <v>7</v>
      </c>
      <c r="D434" s="54" t="s">
        <v>5</v>
      </c>
      <c r="E434" s="33" t="s">
        <v>331</v>
      </c>
      <c r="F434" s="47"/>
      <c r="G434" s="122">
        <f>G435</f>
        <v>1050</v>
      </c>
      <c r="H434" s="2"/>
      <c r="I434" s="4"/>
    </row>
    <row r="435" spans="1:9" s="3" customFormat="1" ht="42.75">
      <c r="A435" s="52" t="s">
        <v>111</v>
      </c>
      <c r="B435" s="53"/>
      <c r="C435" s="54" t="s">
        <v>7</v>
      </c>
      <c r="D435" s="54" t="s">
        <v>5</v>
      </c>
      <c r="E435" s="48" t="s">
        <v>331</v>
      </c>
      <c r="F435" s="47">
        <v>600</v>
      </c>
      <c r="G435" s="179">
        <f>G436</f>
        <v>1050</v>
      </c>
      <c r="H435" s="2"/>
      <c r="I435" s="4"/>
    </row>
    <row r="436" spans="1:9" s="3" customFormat="1" ht="25.5">
      <c r="A436" s="92" t="s">
        <v>61</v>
      </c>
      <c r="B436" s="53"/>
      <c r="C436" s="54" t="s">
        <v>7</v>
      </c>
      <c r="D436" s="54" t="s">
        <v>5</v>
      </c>
      <c r="E436" s="48" t="s">
        <v>331</v>
      </c>
      <c r="F436" s="47">
        <v>610</v>
      </c>
      <c r="G436" s="127">
        <v>1050</v>
      </c>
      <c r="H436" s="2"/>
      <c r="I436" s="4"/>
    </row>
    <row r="437" spans="1:9" s="3" customFormat="1" ht="31.5">
      <c r="A437" s="31" t="s">
        <v>39</v>
      </c>
      <c r="B437" s="31"/>
      <c r="C437" s="43" t="s">
        <v>7</v>
      </c>
      <c r="D437" s="43" t="s">
        <v>7</v>
      </c>
      <c r="E437" s="33"/>
      <c r="F437" s="43"/>
      <c r="G437" s="73">
        <f>G438</f>
        <v>2908.9</v>
      </c>
      <c r="H437" s="2"/>
      <c r="I437" s="4"/>
    </row>
    <row r="438" spans="1:9" s="3" customFormat="1" ht="45">
      <c r="A438" s="71" t="s">
        <v>250</v>
      </c>
      <c r="B438" s="71"/>
      <c r="C438" s="74" t="s">
        <v>7</v>
      </c>
      <c r="D438" s="74" t="s">
        <v>7</v>
      </c>
      <c r="E438" s="44" t="s">
        <v>108</v>
      </c>
      <c r="F438" s="43"/>
      <c r="G438" s="73">
        <f>G439</f>
        <v>2908.9</v>
      </c>
      <c r="H438" s="2"/>
      <c r="I438" s="4"/>
    </row>
    <row r="439" spans="1:9" s="3" customFormat="1" ht="60">
      <c r="A439" s="156" t="s">
        <v>179</v>
      </c>
      <c r="B439" s="156"/>
      <c r="C439" s="74" t="s">
        <v>7</v>
      </c>
      <c r="D439" s="74" t="s">
        <v>7</v>
      </c>
      <c r="E439" s="44" t="s">
        <v>114</v>
      </c>
      <c r="F439" s="43"/>
      <c r="G439" s="73">
        <f>G440+G443</f>
        <v>2908.9</v>
      </c>
      <c r="H439" s="2"/>
      <c r="I439" s="4"/>
    </row>
    <row r="440" spans="1:9" s="3" customFormat="1" ht="90">
      <c r="A440" s="156" t="s">
        <v>229</v>
      </c>
      <c r="B440" s="156"/>
      <c r="C440" s="45" t="s">
        <v>7</v>
      </c>
      <c r="D440" s="45" t="s">
        <v>7</v>
      </c>
      <c r="E440" s="48" t="s">
        <v>228</v>
      </c>
      <c r="F440" s="43"/>
      <c r="G440" s="73">
        <f>G441</f>
        <v>2658.9</v>
      </c>
      <c r="H440" s="2"/>
      <c r="I440" s="4"/>
    </row>
    <row r="441" spans="1:9" s="3" customFormat="1" ht="43.5">
      <c r="A441" s="52" t="s">
        <v>111</v>
      </c>
      <c r="B441" s="52"/>
      <c r="C441" s="45" t="s">
        <v>7</v>
      </c>
      <c r="D441" s="45" t="s">
        <v>7</v>
      </c>
      <c r="E441" s="48" t="s">
        <v>228</v>
      </c>
      <c r="F441" s="77">
        <v>600</v>
      </c>
      <c r="G441" s="73">
        <f>G442</f>
        <v>2658.9</v>
      </c>
      <c r="H441" s="2"/>
      <c r="I441" s="4"/>
    </row>
    <row r="442" spans="1:9" s="3" customFormat="1" ht="15">
      <c r="A442" s="53" t="s">
        <v>60</v>
      </c>
      <c r="B442" s="53"/>
      <c r="C442" s="45" t="s">
        <v>7</v>
      </c>
      <c r="D442" s="45" t="s">
        <v>7</v>
      </c>
      <c r="E442" s="48" t="s">
        <v>228</v>
      </c>
      <c r="F442" s="77">
        <v>610</v>
      </c>
      <c r="G442" s="73">
        <v>2658.9</v>
      </c>
      <c r="H442" s="2"/>
      <c r="I442" s="4"/>
    </row>
    <row r="443" spans="1:9" ht="30">
      <c r="A443" s="135" t="s">
        <v>116</v>
      </c>
      <c r="B443" s="135"/>
      <c r="C443" s="74" t="s">
        <v>7</v>
      </c>
      <c r="D443" s="45" t="s">
        <v>7</v>
      </c>
      <c r="E443" s="44" t="s">
        <v>227</v>
      </c>
      <c r="F443" s="74"/>
      <c r="G443" s="73">
        <f>G444</f>
        <v>250</v>
      </c>
      <c r="H443" s="2"/>
      <c r="I443" s="12"/>
    </row>
    <row r="444" spans="1:9" ht="42.75">
      <c r="A444" s="52" t="s">
        <v>111</v>
      </c>
      <c r="B444" s="52"/>
      <c r="C444" s="45" t="s">
        <v>7</v>
      </c>
      <c r="D444" s="45" t="s">
        <v>7</v>
      </c>
      <c r="E444" s="48" t="s">
        <v>227</v>
      </c>
      <c r="F444" s="77">
        <v>600</v>
      </c>
      <c r="G444" s="79">
        <f>G445</f>
        <v>250</v>
      </c>
      <c r="H444" s="2"/>
      <c r="I444" s="12"/>
    </row>
    <row r="445" spans="1:9" ht="14.25">
      <c r="A445" s="53" t="s">
        <v>60</v>
      </c>
      <c r="B445" s="53"/>
      <c r="C445" s="45" t="s">
        <v>7</v>
      </c>
      <c r="D445" s="45" t="s">
        <v>7</v>
      </c>
      <c r="E445" s="48" t="s">
        <v>227</v>
      </c>
      <c r="F445" s="77">
        <v>610</v>
      </c>
      <c r="G445" s="93">
        <v>250</v>
      </c>
      <c r="H445" s="2"/>
      <c r="I445" s="12"/>
    </row>
    <row r="446" spans="1:9" ht="31.5">
      <c r="A446" s="117" t="s">
        <v>148</v>
      </c>
      <c r="B446" s="117"/>
      <c r="C446" s="118" t="s">
        <v>7</v>
      </c>
      <c r="D446" s="43" t="s">
        <v>10</v>
      </c>
      <c r="E446" s="119"/>
      <c r="F446" s="118"/>
      <c r="G446" s="120">
        <f>G447</f>
        <v>12847.800000000001</v>
      </c>
      <c r="H446" s="2"/>
      <c r="I446" s="12"/>
    </row>
    <row r="447" spans="1:9" ht="45">
      <c r="A447" s="71" t="s">
        <v>250</v>
      </c>
      <c r="B447" s="71"/>
      <c r="C447" s="43" t="s">
        <v>7</v>
      </c>
      <c r="D447" s="74" t="s">
        <v>10</v>
      </c>
      <c r="E447" s="33" t="s">
        <v>108</v>
      </c>
      <c r="F447" s="43"/>
      <c r="G447" s="73">
        <f>G448</f>
        <v>12847.800000000001</v>
      </c>
      <c r="H447" s="2"/>
      <c r="I447" s="12"/>
    </row>
    <row r="448" spans="1:9" ht="60">
      <c r="A448" s="156" t="s">
        <v>180</v>
      </c>
      <c r="B448" s="156"/>
      <c r="C448" s="74" t="s">
        <v>7</v>
      </c>
      <c r="D448" s="74" t="s">
        <v>10</v>
      </c>
      <c r="E448" s="44" t="s">
        <v>117</v>
      </c>
      <c r="F448" s="74"/>
      <c r="G448" s="46">
        <f>G449+G452+G459+G464</f>
        <v>12847.800000000001</v>
      </c>
      <c r="H448" s="2"/>
      <c r="I448" s="12"/>
    </row>
    <row r="449" spans="1:9" ht="15">
      <c r="A449" s="32" t="s">
        <v>4</v>
      </c>
      <c r="B449" s="32"/>
      <c r="C449" s="74" t="s">
        <v>7</v>
      </c>
      <c r="D449" s="45" t="s">
        <v>10</v>
      </c>
      <c r="E449" s="44" t="s">
        <v>198</v>
      </c>
      <c r="F449" s="74"/>
      <c r="G449" s="46">
        <f>G450</f>
        <v>3793.9</v>
      </c>
      <c r="H449" s="2"/>
      <c r="I449" s="12"/>
    </row>
    <row r="450" spans="1:9" ht="63.75">
      <c r="A450" s="76" t="s">
        <v>87</v>
      </c>
      <c r="B450" s="76"/>
      <c r="C450" s="45" t="s">
        <v>7</v>
      </c>
      <c r="D450" s="45" t="s">
        <v>10</v>
      </c>
      <c r="E450" s="48" t="s">
        <v>198</v>
      </c>
      <c r="F450" s="45">
        <v>100</v>
      </c>
      <c r="G450" s="79">
        <f>G451</f>
        <v>3793.9</v>
      </c>
      <c r="H450" s="2"/>
      <c r="I450" s="12"/>
    </row>
    <row r="451" spans="1:9" ht="26.25">
      <c r="A451" s="76" t="s">
        <v>88</v>
      </c>
      <c r="B451" s="76"/>
      <c r="C451" s="45" t="s">
        <v>7</v>
      </c>
      <c r="D451" s="74" t="s">
        <v>10</v>
      </c>
      <c r="E451" s="48" t="s">
        <v>198</v>
      </c>
      <c r="F451" s="47">
        <v>120</v>
      </c>
      <c r="G451" s="93">
        <v>3793.9</v>
      </c>
      <c r="H451" s="2"/>
      <c r="I451" s="12"/>
    </row>
    <row r="452" spans="1:9" ht="45">
      <c r="A452" s="32" t="s">
        <v>170</v>
      </c>
      <c r="B452" s="32"/>
      <c r="C452" s="74" t="s">
        <v>7</v>
      </c>
      <c r="D452" s="45" t="s">
        <v>10</v>
      </c>
      <c r="E452" s="44" t="s">
        <v>118</v>
      </c>
      <c r="F452" s="74"/>
      <c r="G452" s="46">
        <f>G453+G455+G457</f>
        <v>8684.2000000000007</v>
      </c>
      <c r="H452" s="2"/>
      <c r="I452" s="12"/>
    </row>
    <row r="453" spans="1:9" ht="63.75">
      <c r="A453" s="76" t="s">
        <v>87</v>
      </c>
      <c r="B453" s="76"/>
      <c r="C453" s="45" t="s">
        <v>7</v>
      </c>
      <c r="D453" s="45" t="s">
        <v>10</v>
      </c>
      <c r="E453" s="48" t="s">
        <v>118</v>
      </c>
      <c r="F453" s="45">
        <v>100</v>
      </c>
      <c r="G453" s="79">
        <f>G454</f>
        <v>7780.2</v>
      </c>
      <c r="H453" s="2"/>
      <c r="I453" s="12"/>
    </row>
    <row r="454" spans="1:9" ht="25.5">
      <c r="A454" s="86" t="s">
        <v>96</v>
      </c>
      <c r="B454" s="86"/>
      <c r="C454" s="45" t="s">
        <v>7</v>
      </c>
      <c r="D454" s="45" t="s">
        <v>10</v>
      </c>
      <c r="E454" s="48" t="s">
        <v>118</v>
      </c>
      <c r="F454" s="47">
        <v>110</v>
      </c>
      <c r="G454" s="93">
        <f>7786.3-6.1</f>
        <v>7780.2</v>
      </c>
      <c r="H454" s="2"/>
      <c r="I454" s="12"/>
    </row>
    <row r="455" spans="1:9" ht="40.5" customHeight="1">
      <c r="A455" s="76" t="s">
        <v>89</v>
      </c>
      <c r="B455" s="76"/>
      <c r="C455" s="45" t="s">
        <v>7</v>
      </c>
      <c r="D455" s="45" t="s">
        <v>10</v>
      </c>
      <c r="E455" s="48" t="s">
        <v>118</v>
      </c>
      <c r="F455" s="47">
        <v>200</v>
      </c>
      <c r="G455" s="79">
        <f>G456</f>
        <v>904</v>
      </c>
      <c r="H455" s="2"/>
      <c r="I455" s="12"/>
    </row>
    <row r="456" spans="1:9" ht="38.25">
      <c r="A456" s="76" t="s">
        <v>90</v>
      </c>
      <c r="B456" s="76"/>
      <c r="C456" s="45" t="s">
        <v>7</v>
      </c>
      <c r="D456" s="45" t="s">
        <v>10</v>
      </c>
      <c r="E456" s="48" t="s">
        <v>118</v>
      </c>
      <c r="F456" s="47">
        <v>240</v>
      </c>
      <c r="G456" s="79">
        <v>904</v>
      </c>
      <c r="H456" s="2"/>
      <c r="I456" s="12"/>
    </row>
    <row r="457" spans="1:9" ht="14.25">
      <c r="A457" s="76" t="s">
        <v>55</v>
      </c>
      <c r="B457" s="76"/>
      <c r="C457" s="45" t="s">
        <v>7</v>
      </c>
      <c r="D457" s="45" t="s">
        <v>10</v>
      </c>
      <c r="E457" s="48" t="s">
        <v>118</v>
      </c>
      <c r="F457" s="77">
        <v>800</v>
      </c>
      <c r="G457" s="79">
        <f>G458</f>
        <v>0</v>
      </c>
      <c r="H457" s="2"/>
      <c r="I457" s="12"/>
    </row>
    <row r="458" spans="1:9" ht="15">
      <c r="A458" s="76" t="s">
        <v>53</v>
      </c>
      <c r="B458" s="76"/>
      <c r="C458" s="45" t="s">
        <v>7</v>
      </c>
      <c r="D458" s="74" t="s">
        <v>10</v>
      </c>
      <c r="E458" s="48" t="s">
        <v>118</v>
      </c>
      <c r="F458" s="47">
        <v>850</v>
      </c>
      <c r="G458" s="79"/>
      <c r="H458" s="2"/>
      <c r="I458" s="12"/>
    </row>
    <row r="459" spans="1:9" ht="30">
      <c r="A459" s="51" t="s">
        <v>204</v>
      </c>
      <c r="B459" s="76"/>
      <c r="C459" s="74" t="s">
        <v>7</v>
      </c>
      <c r="D459" s="47" t="s">
        <v>10</v>
      </c>
      <c r="E459" s="44" t="s">
        <v>205</v>
      </c>
      <c r="F459" s="43"/>
      <c r="G459" s="73">
        <f>G460+G462</f>
        <v>63.6</v>
      </c>
      <c r="H459" s="2"/>
      <c r="I459" s="12"/>
    </row>
    <row r="460" spans="1:9" ht="63.75">
      <c r="A460" s="76" t="s">
        <v>87</v>
      </c>
      <c r="B460" s="76"/>
      <c r="C460" s="47" t="s">
        <v>7</v>
      </c>
      <c r="D460" s="47" t="s">
        <v>10</v>
      </c>
      <c r="E460" s="125" t="s">
        <v>205</v>
      </c>
      <c r="F460" s="77">
        <v>100</v>
      </c>
      <c r="G460" s="124">
        <f>G461</f>
        <v>52.6</v>
      </c>
      <c r="H460" s="2"/>
      <c r="I460" s="12"/>
    </row>
    <row r="461" spans="1:9" ht="25.5">
      <c r="A461" s="86" t="s">
        <v>96</v>
      </c>
      <c r="B461" s="76"/>
      <c r="C461" s="47" t="s">
        <v>7</v>
      </c>
      <c r="D461" s="47" t="s">
        <v>10</v>
      </c>
      <c r="E461" s="125" t="s">
        <v>205</v>
      </c>
      <c r="F461" s="47">
        <v>110</v>
      </c>
      <c r="G461" s="124">
        <v>52.6</v>
      </c>
      <c r="H461" s="2"/>
      <c r="I461" s="12"/>
    </row>
    <row r="462" spans="1:9" ht="25.5">
      <c r="A462" s="76" t="s">
        <v>89</v>
      </c>
      <c r="B462" s="76"/>
      <c r="C462" s="47" t="s">
        <v>7</v>
      </c>
      <c r="D462" s="47" t="s">
        <v>10</v>
      </c>
      <c r="E462" s="125" t="s">
        <v>205</v>
      </c>
      <c r="F462" s="47">
        <v>200</v>
      </c>
      <c r="G462" s="124">
        <f>G463</f>
        <v>11</v>
      </c>
      <c r="H462" s="2"/>
      <c r="I462" s="12"/>
    </row>
    <row r="463" spans="1:9" ht="38.25">
      <c r="A463" s="76" t="s">
        <v>90</v>
      </c>
      <c r="B463" s="76"/>
      <c r="C463" s="47" t="s">
        <v>7</v>
      </c>
      <c r="D463" s="47" t="s">
        <v>10</v>
      </c>
      <c r="E463" s="125" t="s">
        <v>205</v>
      </c>
      <c r="F463" s="47">
        <v>240</v>
      </c>
      <c r="G463" s="124">
        <v>11</v>
      </c>
      <c r="H463" s="2"/>
      <c r="I463" s="12"/>
    </row>
    <row r="464" spans="1:9" ht="105">
      <c r="A464" s="51" t="s">
        <v>273</v>
      </c>
      <c r="B464" s="76"/>
      <c r="C464" s="43" t="s">
        <v>7</v>
      </c>
      <c r="D464" s="43" t="s">
        <v>10</v>
      </c>
      <c r="E464" s="44" t="s">
        <v>336</v>
      </c>
      <c r="F464" s="45"/>
      <c r="G464" s="46">
        <f>G465</f>
        <v>306.10000000000002</v>
      </c>
      <c r="H464" s="2"/>
      <c r="I464" s="12"/>
    </row>
    <row r="465" spans="1:9" ht="63.75">
      <c r="A465" s="76" t="s">
        <v>87</v>
      </c>
      <c r="B465" s="76"/>
      <c r="C465" s="47" t="s">
        <v>7</v>
      </c>
      <c r="D465" s="47" t="s">
        <v>10</v>
      </c>
      <c r="E465" s="48" t="s">
        <v>336</v>
      </c>
      <c r="F465" s="77">
        <v>100</v>
      </c>
      <c r="G465" s="50">
        <f>G466</f>
        <v>306.10000000000002</v>
      </c>
      <c r="H465" s="2"/>
      <c r="I465" s="12"/>
    </row>
    <row r="466" spans="1:9" ht="25.5">
      <c r="A466" s="86" t="s">
        <v>96</v>
      </c>
      <c r="B466" s="76"/>
      <c r="C466" s="47" t="s">
        <v>7</v>
      </c>
      <c r="D466" s="47" t="s">
        <v>10</v>
      </c>
      <c r="E466" s="48" t="s">
        <v>336</v>
      </c>
      <c r="F466" s="47">
        <v>110</v>
      </c>
      <c r="G466" s="50">
        <f>300+6.1</f>
        <v>306.10000000000002</v>
      </c>
      <c r="H466" s="2"/>
      <c r="I466" s="12"/>
    </row>
    <row r="467" spans="1:9" ht="15.75">
      <c r="A467" s="31" t="s">
        <v>19</v>
      </c>
      <c r="B467" s="31"/>
      <c r="C467" s="68">
        <v>10</v>
      </c>
      <c r="D467" s="43"/>
      <c r="E467" s="96"/>
      <c r="F467" s="47"/>
      <c r="G467" s="120">
        <f>G468</f>
        <v>740</v>
      </c>
      <c r="H467" s="2"/>
      <c r="I467" s="12"/>
    </row>
    <row r="468" spans="1:9" ht="15">
      <c r="A468" s="71" t="s">
        <v>38</v>
      </c>
      <c r="B468" s="71"/>
      <c r="C468" s="43">
        <v>10</v>
      </c>
      <c r="D468" s="138" t="s">
        <v>6</v>
      </c>
      <c r="E468" s="33"/>
      <c r="F468" s="43"/>
      <c r="G468" s="73">
        <f>G469</f>
        <v>740</v>
      </c>
      <c r="H468" s="2"/>
      <c r="I468" s="12"/>
    </row>
    <row r="469" spans="1:9" ht="45">
      <c r="A469" s="71" t="s">
        <v>250</v>
      </c>
      <c r="B469" s="71"/>
      <c r="C469" s="138">
        <v>10</v>
      </c>
      <c r="D469" s="138" t="s">
        <v>6</v>
      </c>
      <c r="E469" s="44" t="s">
        <v>108</v>
      </c>
      <c r="F469" s="77"/>
      <c r="G469" s="122">
        <f>G470</f>
        <v>740</v>
      </c>
      <c r="H469" s="2"/>
      <c r="I469" s="12"/>
    </row>
    <row r="470" spans="1:9" ht="30">
      <c r="A470" s="32" t="s">
        <v>107</v>
      </c>
      <c r="B470" s="32"/>
      <c r="C470" s="138">
        <v>10</v>
      </c>
      <c r="D470" s="138" t="s">
        <v>6</v>
      </c>
      <c r="E470" s="44" t="s">
        <v>109</v>
      </c>
      <c r="F470" s="77"/>
      <c r="G470" s="122">
        <f>G471</f>
        <v>740</v>
      </c>
      <c r="H470" s="2"/>
      <c r="I470" s="12"/>
    </row>
    <row r="471" spans="1:9" ht="93.75" customHeight="1">
      <c r="A471" s="135" t="s">
        <v>78</v>
      </c>
      <c r="B471" s="135"/>
      <c r="C471" s="138">
        <v>10</v>
      </c>
      <c r="D471" s="140" t="s">
        <v>6</v>
      </c>
      <c r="E471" s="44" t="s">
        <v>153</v>
      </c>
      <c r="F471" s="138"/>
      <c r="G471" s="122">
        <f>G472+G474</f>
        <v>740</v>
      </c>
      <c r="H471" s="2"/>
      <c r="I471" s="12"/>
    </row>
    <row r="472" spans="1:9" ht="25.5">
      <c r="A472" s="76" t="s">
        <v>89</v>
      </c>
      <c r="B472" s="53"/>
      <c r="C472" s="140">
        <v>10</v>
      </c>
      <c r="D472" s="140" t="s">
        <v>6</v>
      </c>
      <c r="E472" s="123" t="s">
        <v>153</v>
      </c>
      <c r="F472" s="140">
        <v>200</v>
      </c>
      <c r="G472" s="93">
        <f>G473</f>
        <v>13</v>
      </c>
      <c r="H472" s="2"/>
      <c r="I472" s="12"/>
    </row>
    <row r="473" spans="1:9" ht="38.25">
      <c r="A473" s="76" t="s">
        <v>90</v>
      </c>
      <c r="B473" s="92"/>
      <c r="C473" s="140">
        <v>10</v>
      </c>
      <c r="D473" s="47" t="s">
        <v>6</v>
      </c>
      <c r="E473" s="123" t="s">
        <v>153</v>
      </c>
      <c r="F473" s="140">
        <v>240</v>
      </c>
      <c r="G473" s="93">
        <v>13</v>
      </c>
      <c r="H473" s="2"/>
      <c r="I473" s="12"/>
    </row>
    <row r="474" spans="1:9" ht="28.5">
      <c r="A474" s="52" t="s">
        <v>77</v>
      </c>
      <c r="B474" s="52"/>
      <c r="C474" s="47">
        <v>10</v>
      </c>
      <c r="D474" s="140" t="s">
        <v>6</v>
      </c>
      <c r="E474" s="123" t="s">
        <v>153</v>
      </c>
      <c r="F474" s="47">
        <v>300</v>
      </c>
      <c r="G474" s="93">
        <f>G475</f>
        <v>727</v>
      </c>
      <c r="H474" s="2"/>
      <c r="I474" s="12"/>
    </row>
    <row r="475" spans="1:9" ht="25.5">
      <c r="A475" s="92" t="s">
        <v>57</v>
      </c>
      <c r="B475" s="92"/>
      <c r="C475" s="140">
        <v>10</v>
      </c>
      <c r="D475" s="45" t="s">
        <v>6</v>
      </c>
      <c r="E475" s="96" t="s">
        <v>153</v>
      </c>
      <c r="F475" s="140">
        <v>320</v>
      </c>
      <c r="G475" s="93">
        <v>727</v>
      </c>
      <c r="H475" s="2"/>
      <c r="I475" s="12"/>
    </row>
    <row r="476" spans="1:9" ht="36" customHeight="1">
      <c r="A476" s="201" t="s">
        <v>22</v>
      </c>
      <c r="B476" s="201"/>
      <c r="C476" s="148"/>
      <c r="D476" s="202"/>
      <c r="E476" s="203"/>
      <c r="F476" s="148"/>
      <c r="G476" s="204">
        <f>G10+G110+G121+G128+G272+G355</f>
        <v>1037731.8000000002</v>
      </c>
      <c r="H476" s="2"/>
      <c r="I476" s="12"/>
    </row>
    <row r="477" spans="1:9">
      <c r="C477" s="5"/>
      <c r="D477" s="5"/>
      <c r="F477" s="5"/>
      <c r="H477" s="2"/>
      <c r="I477" s="12"/>
    </row>
    <row r="478" spans="1:9">
      <c r="C478" s="5"/>
      <c r="D478" s="5"/>
      <c r="F478" s="5"/>
      <c r="H478" s="2"/>
      <c r="I478" s="12"/>
    </row>
    <row r="479" spans="1:9">
      <c r="C479" s="5"/>
      <c r="D479" s="5"/>
      <c r="F479" s="5"/>
      <c r="G479" s="8"/>
      <c r="I479" s="12"/>
    </row>
    <row r="480" spans="1:9">
      <c r="C480" s="5"/>
      <c r="D480" s="5"/>
      <c r="F480" s="5"/>
      <c r="G480" s="8"/>
      <c r="I480" s="12"/>
    </row>
    <row r="481" spans="3:9">
      <c r="C481" s="5"/>
      <c r="D481" s="5"/>
      <c r="F481" s="5"/>
      <c r="I481" s="12"/>
    </row>
    <row r="482" spans="3:9">
      <c r="C482" s="5"/>
      <c r="D482" s="5"/>
      <c r="F482" s="5"/>
      <c r="I482" s="12"/>
    </row>
    <row r="483" spans="3:9">
      <c r="C483" s="5"/>
      <c r="D483" s="5"/>
      <c r="F483" s="5"/>
      <c r="I483" s="12"/>
    </row>
    <row r="484" spans="3:9">
      <c r="C484" s="5"/>
      <c r="D484" s="5"/>
      <c r="F484" s="5"/>
      <c r="I484" s="12"/>
    </row>
    <row r="485" spans="3:9">
      <c r="C485" s="5"/>
      <c r="D485" s="5"/>
      <c r="F485" s="5"/>
      <c r="I485" s="12"/>
    </row>
    <row r="486" spans="3:9">
      <c r="C486" s="5"/>
      <c r="D486" s="5"/>
      <c r="F486" s="5"/>
      <c r="I486" s="12"/>
    </row>
    <row r="487" spans="3:9">
      <c r="C487" s="5"/>
      <c r="D487" s="5"/>
      <c r="F487" s="5"/>
      <c r="I487" s="12"/>
    </row>
    <row r="488" spans="3:9">
      <c r="C488" s="5"/>
      <c r="F488" s="5"/>
      <c r="I488" s="12"/>
    </row>
    <row r="489" spans="3:9">
      <c r="D489" s="5"/>
      <c r="I489" s="12"/>
    </row>
    <row r="490" spans="3:9">
      <c r="C490" s="5"/>
      <c r="D490" s="5"/>
      <c r="F490" s="5"/>
      <c r="I490" s="12"/>
    </row>
    <row r="491" spans="3:9">
      <c r="C491" s="5"/>
      <c r="D491" s="5"/>
      <c r="F491" s="5"/>
      <c r="I491" s="12"/>
    </row>
    <row r="492" spans="3:9">
      <c r="C492" s="5"/>
      <c r="D492" s="5"/>
      <c r="F492" s="5"/>
      <c r="I492" s="12"/>
    </row>
    <row r="493" spans="3:9">
      <c r="C493" s="5"/>
      <c r="D493" s="5"/>
      <c r="F493" s="5"/>
      <c r="I493" s="12"/>
    </row>
    <row r="494" spans="3:9">
      <c r="C494" s="5"/>
      <c r="D494" s="5"/>
      <c r="F494" s="5"/>
      <c r="I494" s="12"/>
    </row>
    <row r="495" spans="3:9">
      <c r="C495" s="5"/>
      <c r="D495" s="5"/>
      <c r="F495" s="5"/>
      <c r="I495" s="12"/>
    </row>
    <row r="496" spans="3:9">
      <c r="C496" s="5"/>
      <c r="D496" s="5"/>
      <c r="F496" s="5"/>
      <c r="I496" s="12"/>
    </row>
    <row r="497" spans="3:9">
      <c r="C497" s="5"/>
      <c r="D497" s="5"/>
      <c r="F497" s="5"/>
      <c r="I497" s="12"/>
    </row>
    <row r="498" spans="3:9">
      <c r="C498" s="5"/>
      <c r="D498" s="5"/>
      <c r="F498" s="5"/>
      <c r="I498" s="12"/>
    </row>
    <row r="499" spans="3:9">
      <c r="C499" s="5"/>
      <c r="D499" s="5"/>
      <c r="F499" s="5"/>
      <c r="I499" s="12"/>
    </row>
    <row r="500" spans="3:9">
      <c r="C500" s="5"/>
      <c r="D500" s="5"/>
      <c r="F500" s="5"/>
      <c r="I500" s="12"/>
    </row>
    <row r="501" spans="3:9">
      <c r="C501" s="5"/>
      <c r="D501" s="5"/>
      <c r="F501" s="5"/>
      <c r="I501" s="12"/>
    </row>
    <row r="502" spans="3:9">
      <c r="C502" s="5"/>
      <c r="D502" s="5"/>
      <c r="F502" s="5"/>
      <c r="I502" s="12"/>
    </row>
    <row r="503" spans="3:9">
      <c r="C503" s="5"/>
      <c r="D503" s="5"/>
      <c r="F503" s="5"/>
      <c r="I503" s="12"/>
    </row>
    <row r="504" spans="3:9">
      <c r="C504" s="5"/>
      <c r="D504" s="5"/>
      <c r="F504" s="5"/>
      <c r="I504" s="12"/>
    </row>
    <row r="505" spans="3:9">
      <c r="C505" s="5"/>
      <c r="D505" s="5"/>
      <c r="F505" s="5"/>
      <c r="I505" s="12"/>
    </row>
    <row r="506" spans="3:9">
      <c r="C506" s="5"/>
      <c r="D506" s="5"/>
      <c r="F506" s="5"/>
      <c r="I506" s="12"/>
    </row>
    <row r="507" spans="3:9">
      <c r="C507" s="5"/>
      <c r="D507" s="5"/>
      <c r="F507" s="5"/>
      <c r="I507" s="12"/>
    </row>
    <row r="508" spans="3:9">
      <c r="C508" s="5"/>
      <c r="D508" s="5"/>
      <c r="F508" s="5"/>
      <c r="I508" s="12"/>
    </row>
    <row r="509" spans="3:9">
      <c r="C509" s="5"/>
      <c r="D509" s="5"/>
      <c r="F509" s="5"/>
      <c r="I509" s="12"/>
    </row>
    <row r="510" spans="3:9">
      <c r="C510" s="5"/>
      <c r="D510" s="5"/>
      <c r="F510" s="5"/>
      <c r="I510" s="12"/>
    </row>
    <row r="511" spans="3:9">
      <c r="C511" s="5"/>
      <c r="D511" s="5"/>
      <c r="F511" s="5"/>
      <c r="I511" s="12"/>
    </row>
    <row r="512" spans="3:9">
      <c r="C512" s="5"/>
      <c r="D512" s="5"/>
      <c r="F512" s="5"/>
      <c r="I512" s="12"/>
    </row>
    <row r="513" spans="3:9">
      <c r="C513" s="5"/>
      <c r="D513" s="5"/>
      <c r="F513" s="5"/>
      <c r="I513" s="12"/>
    </row>
    <row r="514" spans="3:9">
      <c r="C514" s="5"/>
      <c r="D514" s="5"/>
      <c r="F514" s="5"/>
      <c r="I514" s="12"/>
    </row>
    <row r="515" spans="3:9">
      <c r="C515" s="5"/>
      <c r="D515" s="5"/>
      <c r="F515" s="5"/>
      <c r="I515" s="12"/>
    </row>
    <row r="516" spans="3:9">
      <c r="C516" s="5"/>
      <c r="D516" s="5"/>
      <c r="F516" s="5"/>
      <c r="I516" s="12"/>
    </row>
    <row r="517" spans="3:9">
      <c r="C517" s="5"/>
      <c r="D517" s="5"/>
      <c r="F517" s="5"/>
      <c r="I517" s="12"/>
    </row>
    <row r="518" spans="3:9">
      <c r="C518" s="5"/>
      <c r="D518" s="5"/>
      <c r="F518" s="5"/>
      <c r="I518" s="12"/>
    </row>
    <row r="519" spans="3:9">
      <c r="C519" s="5"/>
      <c r="D519" s="5"/>
      <c r="F519" s="5"/>
      <c r="I519" s="12"/>
    </row>
    <row r="520" spans="3:9">
      <c r="C520" s="5"/>
      <c r="D520" s="5"/>
      <c r="F520" s="5"/>
      <c r="I520" s="12"/>
    </row>
    <row r="521" spans="3:9">
      <c r="C521" s="5"/>
      <c r="D521" s="5"/>
      <c r="F521" s="5"/>
      <c r="I521" s="12"/>
    </row>
    <row r="522" spans="3:9">
      <c r="C522" s="5"/>
      <c r="D522" s="5"/>
      <c r="F522" s="5"/>
      <c r="I522" s="12"/>
    </row>
    <row r="523" spans="3:9">
      <c r="C523" s="5"/>
      <c r="D523" s="5"/>
      <c r="F523" s="5"/>
      <c r="I523" s="12"/>
    </row>
    <row r="524" spans="3:9">
      <c r="C524" s="5"/>
      <c r="F524" s="5"/>
      <c r="I524" s="12"/>
    </row>
    <row r="525" spans="3:9">
      <c r="I525" s="12"/>
    </row>
    <row r="526" spans="3:9">
      <c r="I526" s="12"/>
    </row>
    <row r="527" spans="3:9">
      <c r="I527" s="12"/>
    </row>
    <row r="528" spans="3:9">
      <c r="I528" s="12"/>
    </row>
    <row r="529" spans="3:9">
      <c r="I529" s="12"/>
    </row>
    <row r="530" spans="3:9">
      <c r="I530" s="12"/>
    </row>
    <row r="531" spans="3:9">
      <c r="I531" s="12"/>
    </row>
    <row r="532" spans="3:9">
      <c r="I532" s="12"/>
    </row>
    <row r="533" spans="3:9">
      <c r="D533" s="5"/>
      <c r="I533" s="12"/>
    </row>
    <row r="534" spans="3:9">
      <c r="C534" s="5"/>
      <c r="D534" s="5"/>
      <c r="F534" s="5"/>
      <c r="I534" s="12"/>
    </row>
    <row r="535" spans="3:9">
      <c r="C535" s="5"/>
      <c r="D535" s="5"/>
      <c r="F535" s="5"/>
      <c r="I535" s="12"/>
    </row>
    <row r="536" spans="3:9">
      <c r="C536" s="5"/>
      <c r="D536" s="5"/>
      <c r="F536" s="5"/>
      <c r="I536" s="12"/>
    </row>
    <row r="537" spans="3:9">
      <c r="C537" s="5"/>
      <c r="D537" s="5"/>
      <c r="F537" s="5"/>
      <c r="I537" s="12"/>
    </row>
    <row r="538" spans="3:9">
      <c r="C538" s="5"/>
      <c r="D538" s="5"/>
      <c r="F538" s="5"/>
      <c r="I538" s="12"/>
    </row>
    <row r="539" spans="3:9">
      <c r="C539" s="5"/>
      <c r="D539" s="5"/>
      <c r="F539" s="5"/>
      <c r="I539" s="12"/>
    </row>
    <row r="540" spans="3:9">
      <c r="C540" s="5"/>
      <c r="D540" s="5"/>
      <c r="F540" s="5"/>
      <c r="I540" s="12"/>
    </row>
    <row r="541" spans="3:9">
      <c r="C541" s="5"/>
      <c r="D541" s="5"/>
      <c r="F541" s="5"/>
      <c r="I541" s="12"/>
    </row>
    <row r="542" spans="3:9">
      <c r="C542" s="5"/>
      <c r="D542" s="5"/>
      <c r="F542" s="5"/>
      <c r="I542" s="12"/>
    </row>
    <row r="543" spans="3:9">
      <c r="C543" s="5"/>
      <c r="D543" s="5"/>
      <c r="F543" s="5"/>
      <c r="I543" s="12"/>
    </row>
    <row r="544" spans="3:9">
      <c r="C544" s="5"/>
      <c r="D544" s="5"/>
      <c r="F544" s="5"/>
      <c r="I544" s="12"/>
    </row>
    <row r="545" spans="3:9">
      <c r="C545" s="5"/>
      <c r="D545" s="5"/>
      <c r="F545" s="5"/>
      <c r="I545" s="12"/>
    </row>
    <row r="546" spans="3:9">
      <c r="C546" s="5"/>
      <c r="D546" s="5"/>
      <c r="F546" s="5"/>
      <c r="I546" s="12"/>
    </row>
    <row r="547" spans="3:9">
      <c r="C547" s="5"/>
      <c r="D547" s="5"/>
      <c r="F547" s="5"/>
      <c r="I547" s="12"/>
    </row>
    <row r="548" spans="3:9">
      <c r="C548" s="5"/>
      <c r="D548" s="5"/>
      <c r="F548" s="5"/>
      <c r="I548" s="12"/>
    </row>
    <row r="549" spans="3:9">
      <c r="C549" s="5"/>
      <c r="D549" s="5"/>
      <c r="F549" s="5"/>
      <c r="I549" s="12"/>
    </row>
    <row r="550" spans="3:9">
      <c r="C550" s="5"/>
      <c r="D550" s="5"/>
      <c r="F550" s="5"/>
      <c r="I550" s="12"/>
    </row>
    <row r="551" spans="3:9">
      <c r="C551" s="5"/>
      <c r="D551" s="5"/>
      <c r="F551" s="5"/>
      <c r="I551" s="12"/>
    </row>
    <row r="552" spans="3:9">
      <c r="C552" s="5"/>
      <c r="D552" s="5"/>
      <c r="F552" s="5"/>
      <c r="I552" s="12"/>
    </row>
    <row r="553" spans="3:9">
      <c r="C553" s="5"/>
      <c r="D553" s="5"/>
      <c r="F553" s="5"/>
      <c r="I553" s="12"/>
    </row>
    <row r="554" spans="3:9">
      <c r="C554" s="5"/>
      <c r="D554" s="5"/>
      <c r="F554" s="5"/>
      <c r="I554" s="12"/>
    </row>
    <row r="555" spans="3:9">
      <c r="C555" s="5"/>
      <c r="D555" s="5"/>
      <c r="F555" s="5"/>
      <c r="I555" s="12"/>
    </row>
    <row r="556" spans="3:9">
      <c r="C556" s="5"/>
      <c r="D556" s="5"/>
      <c r="F556" s="5"/>
      <c r="I556" s="12"/>
    </row>
    <row r="557" spans="3:9">
      <c r="C557" s="5"/>
      <c r="D557" s="5"/>
      <c r="F557" s="5"/>
      <c r="I557" s="12"/>
    </row>
    <row r="558" spans="3:9">
      <c r="C558" s="5"/>
      <c r="D558" s="5"/>
      <c r="F558" s="5"/>
      <c r="I558" s="12"/>
    </row>
    <row r="559" spans="3:9">
      <c r="C559" s="5"/>
      <c r="D559" s="5"/>
      <c r="F559" s="5"/>
      <c r="I559" s="12"/>
    </row>
    <row r="560" spans="3:9">
      <c r="C560" s="5"/>
      <c r="D560" s="5"/>
      <c r="F560" s="5"/>
      <c r="I560" s="12"/>
    </row>
    <row r="561" spans="3:9">
      <c r="C561" s="5"/>
      <c r="D561" s="5"/>
      <c r="F561" s="5"/>
      <c r="I561" s="12"/>
    </row>
    <row r="562" spans="3:9">
      <c r="C562" s="5"/>
      <c r="D562" s="5"/>
      <c r="F562" s="5"/>
      <c r="I562" s="12"/>
    </row>
    <row r="563" spans="3:9">
      <c r="C563" s="5"/>
      <c r="D563" s="5"/>
      <c r="F563" s="5"/>
      <c r="I563" s="12"/>
    </row>
    <row r="564" spans="3:9">
      <c r="C564" s="5"/>
      <c r="D564" s="5"/>
      <c r="F564" s="5"/>
      <c r="I564" s="12"/>
    </row>
    <row r="565" spans="3:9">
      <c r="C565" s="5"/>
      <c r="D565" s="5"/>
      <c r="F565" s="5"/>
      <c r="I565" s="12"/>
    </row>
    <row r="566" spans="3:9">
      <c r="C566" s="5"/>
      <c r="D566" s="5"/>
      <c r="F566" s="5"/>
      <c r="I566" s="12"/>
    </row>
    <row r="567" spans="3:9">
      <c r="C567" s="5"/>
      <c r="D567" s="5"/>
      <c r="F567" s="5"/>
      <c r="I567" s="12"/>
    </row>
    <row r="568" spans="3:9">
      <c r="C568" s="5"/>
      <c r="D568" s="5"/>
      <c r="F568" s="5"/>
      <c r="I568" s="12"/>
    </row>
    <row r="569" spans="3:9">
      <c r="C569" s="5"/>
      <c r="D569" s="5"/>
      <c r="F569" s="5"/>
      <c r="I569" s="12"/>
    </row>
    <row r="570" spans="3:9">
      <c r="C570" s="5"/>
      <c r="D570" s="5"/>
      <c r="F570" s="5"/>
      <c r="I570" s="12"/>
    </row>
    <row r="571" spans="3:9">
      <c r="C571" s="5"/>
      <c r="D571" s="5"/>
      <c r="F571" s="5"/>
      <c r="I571" s="12"/>
    </row>
    <row r="572" spans="3:9">
      <c r="C572" s="5"/>
      <c r="D572" s="5"/>
      <c r="F572" s="5"/>
      <c r="I572" s="12"/>
    </row>
    <row r="573" spans="3:9">
      <c r="C573" s="5"/>
      <c r="D573" s="5"/>
      <c r="F573" s="5"/>
      <c r="I573" s="12"/>
    </row>
    <row r="574" spans="3:9">
      <c r="C574" s="5"/>
      <c r="D574" s="5"/>
      <c r="F574" s="5"/>
      <c r="I574" s="12"/>
    </row>
    <row r="575" spans="3:9">
      <c r="C575" s="5"/>
      <c r="D575" s="5"/>
      <c r="F575" s="5"/>
      <c r="I575" s="12"/>
    </row>
    <row r="576" spans="3:9">
      <c r="C576" s="5"/>
      <c r="D576" s="5"/>
      <c r="F576" s="5"/>
      <c r="I576" s="12"/>
    </row>
    <row r="577" spans="3:9">
      <c r="C577" s="5"/>
      <c r="D577" s="5"/>
      <c r="F577" s="5"/>
      <c r="I577" s="12"/>
    </row>
    <row r="578" spans="3:9">
      <c r="C578" s="5"/>
      <c r="D578" s="5"/>
      <c r="F578" s="5"/>
      <c r="I578" s="12"/>
    </row>
    <row r="579" spans="3:9">
      <c r="C579" s="5"/>
      <c r="D579" s="5"/>
      <c r="F579" s="5"/>
      <c r="I579" s="12"/>
    </row>
    <row r="580" spans="3:9">
      <c r="C580" s="5"/>
      <c r="D580" s="5"/>
      <c r="F580" s="5"/>
      <c r="I580" s="12"/>
    </row>
    <row r="581" spans="3:9">
      <c r="C581" s="5"/>
      <c r="D581" s="5"/>
      <c r="F581" s="5"/>
      <c r="I581" s="12"/>
    </row>
    <row r="582" spans="3:9">
      <c r="C582" s="5"/>
      <c r="D582" s="5"/>
      <c r="F582" s="5"/>
      <c r="I582" s="12"/>
    </row>
    <row r="583" spans="3:9">
      <c r="C583" s="5"/>
      <c r="D583" s="5"/>
      <c r="F583" s="5"/>
      <c r="I583" s="12"/>
    </row>
    <row r="584" spans="3:9">
      <c r="C584" s="5"/>
      <c r="D584" s="5"/>
      <c r="F584" s="5"/>
      <c r="I584" s="12"/>
    </row>
    <row r="585" spans="3:9">
      <c r="C585" s="5"/>
      <c r="D585" s="5"/>
      <c r="F585" s="5"/>
      <c r="I585" s="12"/>
    </row>
    <row r="586" spans="3:9">
      <c r="C586" s="5"/>
      <c r="D586" s="5"/>
      <c r="F586" s="5"/>
      <c r="I586" s="12"/>
    </row>
    <row r="587" spans="3:9">
      <c r="C587" s="5"/>
      <c r="D587" s="5"/>
      <c r="F587" s="5"/>
      <c r="I587" s="12"/>
    </row>
    <row r="588" spans="3:9">
      <c r="C588" s="5"/>
      <c r="D588" s="5"/>
      <c r="F588" s="5"/>
      <c r="I588" s="12"/>
    </row>
    <row r="589" spans="3:9">
      <c r="C589" s="5"/>
      <c r="D589" s="5"/>
      <c r="F589" s="5"/>
      <c r="I589" s="12"/>
    </row>
    <row r="590" spans="3:9">
      <c r="C590" s="5"/>
      <c r="D590" s="5"/>
      <c r="F590" s="5"/>
      <c r="I590" s="12"/>
    </row>
    <row r="591" spans="3:9">
      <c r="C591" s="5"/>
      <c r="D591" s="5"/>
      <c r="F591" s="5"/>
    </row>
    <row r="592" spans="3:9">
      <c r="C592" s="5"/>
      <c r="D592" s="5"/>
      <c r="F592" s="5"/>
    </row>
    <row r="593" spans="3:6">
      <c r="C593" s="5"/>
      <c r="D593" s="5"/>
      <c r="F593" s="5"/>
    </row>
    <row r="594" spans="3:6">
      <c r="C594" s="5"/>
      <c r="D594" s="5"/>
      <c r="F594" s="5"/>
    </row>
    <row r="595" spans="3:6">
      <c r="C595" s="5"/>
      <c r="D595" s="5"/>
      <c r="F595" s="5"/>
    </row>
    <row r="596" spans="3:6">
      <c r="C596" s="5"/>
      <c r="D596" s="5"/>
      <c r="F596" s="5"/>
    </row>
    <row r="597" spans="3:6">
      <c r="C597" s="5"/>
      <c r="D597" s="5"/>
      <c r="F597" s="5"/>
    </row>
    <row r="598" spans="3:6">
      <c r="C598" s="5"/>
      <c r="D598" s="5"/>
      <c r="F598" s="5"/>
    </row>
    <row r="599" spans="3:6">
      <c r="C599" s="5"/>
      <c r="D599" s="5"/>
      <c r="F599" s="5"/>
    </row>
    <row r="600" spans="3:6">
      <c r="C600" s="5"/>
      <c r="D600" s="5"/>
      <c r="F600" s="5"/>
    </row>
    <row r="601" spans="3:6">
      <c r="C601" s="5"/>
      <c r="D601" s="5"/>
      <c r="F601" s="5"/>
    </row>
    <row r="602" spans="3:6">
      <c r="C602" s="5"/>
      <c r="D602" s="5"/>
      <c r="F602" s="5"/>
    </row>
    <row r="603" spans="3:6">
      <c r="C603" s="5"/>
      <c r="D603" s="5"/>
      <c r="F603" s="5"/>
    </row>
    <row r="604" spans="3:6">
      <c r="C604" s="5"/>
      <c r="D604" s="5"/>
      <c r="F604" s="5"/>
    </row>
    <row r="605" spans="3:6">
      <c r="C605" s="5"/>
      <c r="D605" s="5"/>
      <c r="F605" s="5"/>
    </row>
    <row r="606" spans="3:6">
      <c r="C606" s="5"/>
      <c r="D606" s="5"/>
      <c r="F606" s="5"/>
    </row>
    <row r="607" spans="3:6">
      <c r="C607" s="5"/>
      <c r="D607" s="5"/>
      <c r="F607" s="5"/>
    </row>
    <row r="608" spans="3:6">
      <c r="C608" s="5"/>
      <c r="D608" s="5"/>
      <c r="F608" s="5"/>
    </row>
    <row r="609" spans="3:6">
      <c r="C609" s="5"/>
      <c r="D609" s="5"/>
      <c r="F609" s="5"/>
    </row>
    <row r="610" spans="3:6">
      <c r="C610" s="5"/>
      <c r="D610" s="5"/>
      <c r="F610" s="5"/>
    </row>
    <row r="611" spans="3:6">
      <c r="C611" s="5"/>
      <c r="D611" s="5"/>
      <c r="F611" s="5"/>
    </row>
    <row r="612" spans="3:6">
      <c r="C612" s="5"/>
      <c r="D612" s="5"/>
      <c r="F612" s="5"/>
    </row>
    <row r="613" spans="3:6">
      <c r="C613" s="5"/>
      <c r="D613" s="5"/>
      <c r="F613" s="5"/>
    </row>
    <row r="614" spans="3:6">
      <c r="C614" s="5"/>
      <c r="D614" s="5"/>
      <c r="F614" s="5"/>
    </row>
    <row r="615" spans="3:6">
      <c r="C615" s="5"/>
      <c r="D615" s="5"/>
      <c r="F615" s="5"/>
    </row>
    <row r="616" spans="3:6">
      <c r="C616" s="5"/>
      <c r="D616" s="5"/>
      <c r="F616" s="5"/>
    </row>
    <row r="617" spans="3:6">
      <c r="C617" s="5"/>
      <c r="D617" s="5"/>
      <c r="F617" s="5"/>
    </row>
    <row r="618" spans="3:6">
      <c r="C618" s="5"/>
      <c r="D618" s="5"/>
      <c r="F618" s="5"/>
    </row>
    <row r="619" spans="3:6">
      <c r="C619" s="5"/>
      <c r="D619" s="5"/>
      <c r="F619" s="5"/>
    </row>
    <row r="620" spans="3:6">
      <c r="C620" s="5"/>
      <c r="D620" s="5"/>
      <c r="F620" s="5"/>
    </row>
    <row r="621" spans="3:6">
      <c r="C621" s="5"/>
      <c r="D621" s="5"/>
      <c r="F621" s="5"/>
    </row>
    <row r="622" spans="3:6">
      <c r="C622" s="5"/>
      <c r="D622" s="5"/>
      <c r="F622" s="5"/>
    </row>
    <row r="623" spans="3:6">
      <c r="C623" s="5"/>
      <c r="D623" s="5"/>
      <c r="F623" s="5"/>
    </row>
    <row r="624" spans="3:6">
      <c r="C624" s="5"/>
      <c r="D624" s="5"/>
      <c r="F624" s="5"/>
    </row>
    <row r="625" spans="3:6">
      <c r="C625" s="5"/>
      <c r="D625" s="5"/>
      <c r="F625" s="5"/>
    </row>
    <row r="626" spans="3:6">
      <c r="C626" s="5"/>
      <c r="D626" s="5"/>
      <c r="F626" s="5"/>
    </row>
    <row r="627" spans="3:6">
      <c r="C627" s="5"/>
      <c r="D627" s="5"/>
      <c r="F627" s="5"/>
    </row>
    <row r="628" spans="3:6">
      <c r="C628" s="5"/>
      <c r="D628" s="5"/>
      <c r="F628" s="5"/>
    </row>
    <row r="629" spans="3:6">
      <c r="C629" s="5"/>
      <c r="D629" s="5"/>
      <c r="F629" s="5"/>
    </row>
    <row r="630" spans="3:6">
      <c r="C630" s="5"/>
      <c r="D630" s="5"/>
      <c r="F630" s="5"/>
    </row>
    <row r="631" spans="3:6">
      <c r="C631" s="5"/>
      <c r="D631" s="5"/>
      <c r="F631" s="5"/>
    </row>
    <row r="632" spans="3:6">
      <c r="C632" s="5"/>
      <c r="D632" s="5"/>
      <c r="F632" s="5"/>
    </row>
    <row r="633" spans="3:6">
      <c r="C633" s="5"/>
      <c r="D633" s="5"/>
      <c r="F633" s="5"/>
    </row>
    <row r="634" spans="3:6">
      <c r="C634" s="5"/>
      <c r="D634" s="5"/>
      <c r="F634" s="5"/>
    </row>
    <row r="635" spans="3:6">
      <c r="C635" s="5"/>
      <c r="D635" s="5"/>
      <c r="F635" s="5"/>
    </row>
    <row r="636" spans="3:6">
      <c r="C636" s="5"/>
      <c r="D636" s="5"/>
      <c r="F636" s="5"/>
    </row>
    <row r="637" spans="3:6">
      <c r="C637" s="5"/>
      <c r="D637" s="5"/>
      <c r="F637" s="5"/>
    </row>
    <row r="638" spans="3:6">
      <c r="C638" s="5"/>
      <c r="D638" s="5"/>
      <c r="F638" s="5"/>
    </row>
    <row r="639" spans="3:6">
      <c r="C639" s="5"/>
      <c r="D639" s="5"/>
      <c r="F639" s="5"/>
    </row>
    <row r="640" spans="3:6">
      <c r="C640" s="5"/>
      <c r="D640" s="5"/>
      <c r="F640" s="5"/>
    </row>
    <row r="641" spans="3:6">
      <c r="C641" s="5"/>
      <c r="D641" s="5"/>
      <c r="F641" s="5"/>
    </row>
    <row r="642" spans="3:6">
      <c r="C642" s="5"/>
      <c r="D642" s="5"/>
      <c r="F642" s="5"/>
    </row>
    <row r="643" spans="3:6">
      <c r="C643" s="5"/>
      <c r="D643" s="5"/>
      <c r="F643" s="5"/>
    </row>
    <row r="644" spans="3:6">
      <c r="C644" s="5"/>
      <c r="D644" s="5"/>
      <c r="F644" s="5"/>
    </row>
    <row r="645" spans="3:6">
      <c r="C645" s="5"/>
      <c r="D645" s="5"/>
      <c r="F645" s="5"/>
    </row>
    <row r="646" spans="3:6">
      <c r="C646" s="5"/>
      <c r="D646" s="5"/>
      <c r="F646" s="5"/>
    </row>
    <row r="647" spans="3:6">
      <c r="C647" s="5"/>
      <c r="D647" s="5"/>
      <c r="F647" s="5"/>
    </row>
    <row r="648" spans="3:6">
      <c r="C648" s="5"/>
      <c r="D648" s="5"/>
      <c r="F648" s="5"/>
    </row>
    <row r="649" spans="3:6">
      <c r="C649" s="5"/>
      <c r="D649" s="5"/>
      <c r="F649" s="5"/>
    </row>
    <row r="650" spans="3:6">
      <c r="C650" s="5"/>
      <c r="D650" s="5"/>
      <c r="F650" s="5"/>
    </row>
    <row r="651" spans="3:6">
      <c r="C651" s="5"/>
      <c r="D651" s="5"/>
      <c r="F651" s="5"/>
    </row>
    <row r="652" spans="3:6">
      <c r="C652" s="5"/>
      <c r="D652" s="5"/>
      <c r="F652" s="5"/>
    </row>
    <row r="653" spans="3:6">
      <c r="C653" s="5"/>
      <c r="D653" s="5"/>
      <c r="F653" s="5"/>
    </row>
    <row r="654" spans="3:6">
      <c r="C654" s="5"/>
      <c r="D654" s="5"/>
      <c r="F654" s="5"/>
    </row>
    <row r="655" spans="3:6">
      <c r="C655" s="5"/>
      <c r="D655" s="5"/>
      <c r="F655" s="5"/>
    </row>
    <row r="656" spans="3:6">
      <c r="C656" s="5"/>
      <c r="D656" s="5"/>
      <c r="F656" s="5"/>
    </row>
    <row r="657" spans="3:6">
      <c r="C657" s="5"/>
      <c r="D657" s="5"/>
      <c r="F657" s="5"/>
    </row>
    <row r="658" spans="3:6">
      <c r="C658" s="5"/>
      <c r="D658" s="5"/>
      <c r="F658" s="5"/>
    </row>
    <row r="659" spans="3:6">
      <c r="C659" s="5"/>
      <c r="D659" s="5"/>
      <c r="F659" s="5"/>
    </row>
    <row r="660" spans="3:6">
      <c r="C660" s="5"/>
      <c r="D660" s="5"/>
      <c r="F660" s="5"/>
    </row>
    <row r="661" spans="3:6">
      <c r="C661" s="5"/>
      <c r="D661" s="5"/>
      <c r="F661" s="5"/>
    </row>
    <row r="662" spans="3:6">
      <c r="C662" s="5"/>
      <c r="D662" s="5"/>
      <c r="F662" s="5"/>
    </row>
    <row r="663" spans="3:6">
      <c r="C663" s="5"/>
      <c r="D663" s="5"/>
      <c r="F663" s="5"/>
    </row>
    <row r="664" spans="3:6">
      <c r="C664" s="5"/>
      <c r="D664" s="5"/>
      <c r="F664" s="5"/>
    </row>
    <row r="665" spans="3:6">
      <c r="C665" s="5"/>
      <c r="D665" s="5"/>
      <c r="F665" s="5"/>
    </row>
    <row r="666" spans="3:6">
      <c r="C666" s="5"/>
      <c r="D666" s="5"/>
      <c r="F666" s="5"/>
    </row>
    <row r="667" spans="3:6">
      <c r="C667" s="5"/>
      <c r="D667" s="5"/>
      <c r="F667" s="5"/>
    </row>
    <row r="668" spans="3:6">
      <c r="C668" s="5"/>
      <c r="D668" s="5"/>
      <c r="F668" s="5"/>
    </row>
    <row r="669" spans="3:6">
      <c r="C669" s="5"/>
      <c r="D669" s="5"/>
      <c r="F669" s="5"/>
    </row>
    <row r="670" spans="3:6">
      <c r="C670" s="5"/>
      <c r="D670" s="5"/>
      <c r="F670" s="5"/>
    </row>
    <row r="671" spans="3:6">
      <c r="C671" s="5"/>
      <c r="D671" s="5"/>
      <c r="F671" s="5"/>
    </row>
    <row r="672" spans="3:6">
      <c r="C672" s="5"/>
      <c r="D672" s="5"/>
      <c r="F672" s="5"/>
    </row>
    <row r="673" spans="3:6">
      <c r="C673" s="5"/>
      <c r="D673" s="5"/>
      <c r="F673" s="5"/>
    </row>
    <row r="674" spans="3:6">
      <c r="C674" s="5"/>
      <c r="D674" s="5"/>
      <c r="F674" s="5"/>
    </row>
    <row r="675" spans="3:6">
      <c r="C675" s="5"/>
      <c r="D675" s="5"/>
      <c r="F675" s="5"/>
    </row>
    <row r="676" spans="3:6">
      <c r="C676" s="5"/>
      <c r="D676" s="5"/>
      <c r="F676" s="5"/>
    </row>
    <row r="677" spans="3:6">
      <c r="C677" s="5"/>
      <c r="D677" s="5"/>
      <c r="F677" s="5"/>
    </row>
    <row r="678" spans="3:6">
      <c r="C678" s="5"/>
      <c r="D678" s="5"/>
      <c r="F678" s="5"/>
    </row>
    <row r="679" spans="3:6">
      <c r="C679" s="5"/>
      <c r="D679" s="5"/>
      <c r="F679" s="5"/>
    </row>
    <row r="680" spans="3:6">
      <c r="C680" s="5"/>
      <c r="D680" s="5"/>
      <c r="F680" s="5"/>
    </row>
    <row r="681" spans="3:6">
      <c r="C681" s="5"/>
      <c r="D681" s="5"/>
      <c r="F681" s="5"/>
    </row>
    <row r="682" spans="3:6">
      <c r="C682" s="5"/>
      <c r="D682" s="5"/>
      <c r="F682" s="5"/>
    </row>
    <row r="683" spans="3:6">
      <c r="C683" s="5"/>
      <c r="D683" s="5"/>
      <c r="F683" s="5"/>
    </row>
    <row r="684" spans="3:6">
      <c r="C684" s="5"/>
      <c r="D684" s="5"/>
      <c r="F684" s="5"/>
    </row>
    <row r="685" spans="3:6">
      <c r="C685" s="5"/>
      <c r="D685" s="5"/>
      <c r="F685" s="5"/>
    </row>
    <row r="686" spans="3:6">
      <c r="C686" s="5"/>
      <c r="D686" s="5"/>
      <c r="F686" s="5"/>
    </row>
    <row r="687" spans="3:6">
      <c r="C687" s="5"/>
      <c r="D687" s="5"/>
      <c r="F687" s="5"/>
    </row>
    <row r="688" spans="3:6">
      <c r="C688" s="5"/>
      <c r="D688" s="5"/>
      <c r="F688" s="5"/>
    </row>
    <row r="689" spans="3:6">
      <c r="C689" s="5"/>
      <c r="D689" s="5"/>
      <c r="F689" s="5"/>
    </row>
    <row r="690" spans="3:6">
      <c r="C690" s="5"/>
      <c r="D690" s="5"/>
      <c r="F690" s="5"/>
    </row>
    <row r="691" spans="3:6">
      <c r="C691" s="5"/>
      <c r="F691" s="5"/>
    </row>
  </sheetData>
  <mergeCells count="2">
    <mergeCell ref="A4:G4"/>
    <mergeCell ref="A5:F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2019-11-13T10:51:53Z</cp:lastPrinted>
  <dcterms:created xsi:type="dcterms:W3CDTF">2004-12-14T02:28:06Z</dcterms:created>
  <dcterms:modified xsi:type="dcterms:W3CDTF">2020-08-13T02:34:04Z</dcterms:modified>
</cp:coreProperties>
</file>