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definedNames>
    <definedName name="_xlnm._FilterDatabase" localSheetId="0" hidden="1">'Лист1 (2)'!$A$11:$F$360</definedName>
    <definedName name="_xlnm.Print_Area" localSheetId="0">'Лист1 (2)'!$A$1:$D$360</definedName>
  </definedNames>
  <calcPr calcId="125725"/>
</workbook>
</file>

<file path=xl/calcChain.xml><?xml version="1.0" encoding="utf-8"?>
<calcChain xmlns="http://schemas.openxmlformats.org/spreadsheetml/2006/main">
  <c r="D30" i="3"/>
  <c r="D356"/>
  <c r="D289" l="1"/>
  <c r="D56"/>
  <c r="D198" l="1"/>
  <c r="D143"/>
  <c r="D44"/>
  <c r="D27"/>
  <c r="D282"/>
  <c r="D281" s="1"/>
  <c r="D294"/>
  <c r="D70"/>
  <c r="D65"/>
  <c r="D29"/>
  <c r="D28" s="1"/>
  <c r="D349"/>
  <c r="D340"/>
  <c r="D277"/>
  <c r="D275"/>
  <c r="D112"/>
  <c r="D111" s="1"/>
  <c r="D303" l="1"/>
  <c r="D302" s="1"/>
  <c r="D158"/>
  <c r="D146"/>
  <c r="D139"/>
  <c r="D138" s="1"/>
  <c r="D137" s="1"/>
  <c r="D84"/>
  <c r="D157"/>
  <c r="D156" s="1"/>
  <c r="D320"/>
  <c r="D100"/>
  <c r="D99" s="1"/>
  <c r="D358"/>
  <c r="D357" s="1"/>
  <c r="D346"/>
  <c r="D345" s="1"/>
  <c r="D322"/>
  <c r="D317"/>
  <c r="D324"/>
  <c r="D315"/>
  <c r="D126"/>
  <c r="D125" s="1"/>
  <c r="D319" l="1"/>
  <c r="D314"/>
  <c r="D296" l="1"/>
  <c r="D293" s="1"/>
  <c r="D266" l="1"/>
  <c r="D265" s="1"/>
  <c r="D264" s="1"/>
  <c r="D273"/>
  <c r="D355"/>
  <c r="D354" s="1"/>
  <c r="D353" s="1"/>
  <c r="D258"/>
  <c r="D218"/>
  <c r="D217" s="1"/>
  <c r="D109"/>
  <c r="D108" s="1"/>
  <c r="D97"/>
  <c r="D96" s="1"/>
  <c r="D90"/>
  <c r="D89" s="1"/>
  <c r="D72"/>
  <c r="D69" s="1"/>
  <c r="D57"/>
  <c r="D262"/>
  <c r="D261" s="1"/>
  <c r="D260" s="1"/>
  <c r="D212"/>
  <c r="D211" s="1"/>
  <c r="D351"/>
  <c r="D348" s="1"/>
  <c r="D337"/>
  <c r="D336" s="1"/>
  <c r="D334"/>
  <c r="D332"/>
  <c r="D329"/>
  <c r="D327"/>
  <c r="D312"/>
  <c r="D311" s="1"/>
  <c r="D309"/>
  <c r="D308" s="1"/>
  <c r="D306"/>
  <c r="D305" s="1"/>
  <c r="D300"/>
  <c r="D299" s="1"/>
  <c r="D291"/>
  <c r="D290" s="1"/>
  <c r="D279"/>
  <c r="D270"/>
  <c r="D269" s="1"/>
  <c r="D154"/>
  <c r="D119"/>
  <c r="D118" s="1"/>
  <c r="D117" s="1"/>
  <c r="D115"/>
  <c r="D114" s="1"/>
  <c r="D87"/>
  <c r="D86" s="1"/>
  <c r="D83"/>
  <c r="D82" s="1"/>
  <c r="D78"/>
  <c r="D32"/>
  <c r="D31" s="1"/>
  <c r="D35"/>
  <c r="D34" s="1"/>
  <c r="D272" l="1"/>
  <c r="D85"/>
  <c r="D326"/>
  <c r="D331"/>
  <c r="D221"/>
  <c r="D220" s="1"/>
  <c r="D256"/>
  <c r="D39"/>
  <c r="D38" s="1"/>
  <c r="D37" s="1"/>
  <c r="D22"/>
  <c r="D342"/>
  <c r="D339" s="1"/>
  <c r="D255" l="1"/>
  <c r="D254" s="1"/>
  <c r="D51"/>
  <c r="D50" s="1"/>
  <c r="D49" s="1"/>
  <c r="D48" s="1"/>
  <c r="D135" l="1"/>
  <c r="D134" s="1"/>
  <c r="D243" l="1"/>
  <c r="D242" s="1"/>
  <c r="D252"/>
  <c r="D251" s="1"/>
  <c r="D46"/>
  <c r="D45" s="1"/>
  <c r="D169" l="1"/>
  <c r="D168" s="1"/>
  <c r="D167" s="1"/>
  <c r="D152"/>
  <c r="D151" s="1"/>
  <c r="D149"/>
  <c r="D208" l="1"/>
  <c r="D206"/>
  <c r="D204"/>
  <c r="D203" l="1"/>
  <c r="D202" s="1"/>
  <c r="D165" l="1"/>
  <c r="D164" s="1"/>
  <c r="D162"/>
  <c r="D161" s="1"/>
  <c r="D197"/>
  <c r="D196" s="1"/>
  <c r="D200"/>
  <c r="D199" s="1"/>
  <c r="D160" l="1"/>
  <c r="D159" s="1"/>
  <c r="D195"/>
  <c r="D194" l="1"/>
  <c r="D142"/>
  <c r="D43"/>
  <c r="D42" s="1"/>
  <c r="D55"/>
  <c r="D54" s="1"/>
  <c r="D288"/>
  <c r="D287" s="1"/>
  <c r="D247"/>
  <c r="D249"/>
  <c r="D246" l="1"/>
  <c r="D245" s="1"/>
  <c r="D132" l="1"/>
  <c r="D131" s="1"/>
  <c r="D106"/>
  <c r="D105" s="1"/>
  <c r="D94"/>
  <c r="D93" s="1"/>
  <c r="D103"/>
  <c r="D60"/>
  <c r="D145" l="1"/>
  <c r="D147"/>
  <c r="D141"/>
  <c r="D123"/>
  <c r="D122" s="1"/>
  <c r="D215"/>
  <c r="D214" s="1"/>
  <c r="D210" s="1"/>
  <c r="D20"/>
  <c r="D19" s="1"/>
  <c r="D16"/>
  <c r="D15" s="1"/>
  <c r="D14" s="1"/>
  <c r="D285"/>
  <c r="D235"/>
  <c r="D18" l="1"/>
  <c r="D13" s="1"/>
  <c r="D144"/>
  <c r="D140" s="1"/>
  <c r="D41"/>
  <c r="D187"/>
  <c r="D186" s="1"/>
  <c r="D59"/>
  <c r="D53" s="1"/>
  <c r="D102"/>
  <c r="D92" s="1"/>
  <c r="D80"/>
  <c r="D77" s="1"/>
  <c r="D226"/>
  <c r="D225" s="1"/>
  <c r="D229"/>
  <c r="D228" s="1"/>
  <c r="D237"/>
  <c r="D234" s="1"/>
  <c r="D129"/>
  <c r="D128" s="1"/>
  <c r="D121" s="1"/>
  <c r="D284"/>
  <c r="D268" s="1"/>
  <c r="D192"/>
  <c r="D191" s="1"/>
  <c r="D190" s="1"/>
  <c r="D189" s="1"/>
  <c r="D75"/>
  <c r="D74" s="1"/>
  <c r="D26"/>
  <c r="D25" s="1"/>
  <c r="D24" s="1"/>
  <c r="D232"/>
  <c r="D231" s="1"/>
  <c r="D240"/>
  <c r="D239" s="1"/>
  <c r="D67"/>
  <c r="D64" s="1"/>
  <c r="D175"/>
  <c r="D174" s="1"/>
  <c r="D180"/>
  <c r="D179" s="1"/>
  <c r="D183"/>
  <c r="D182" s="1"/>
  <c r="D63" l="1"/>
  <c r="D62"/>
  <c r="D224"/>
  <c r="D223" s="1"/>
  <c r="D12"/>
  <c r="D178"/>
  <c r="D185"/>
  <c r="D173"/>
  <c r="D172" s="1"/>
  <c r="D177" l="1"/>
  <c r="D171" s="1"/>
  <c r="D360" s="1"/>
</calcChain>
</file>

<file path=xl/sharedStrings.xml><?xml version="1.0" encoding="utf-8"?>
<sst xmlns="http://schemas.openxmlformats.org/spreadsheetml/2006/main" count="712" uniqueCount="277">
  <si>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</si>
  <si>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</si>
  <si>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</si>
  <si>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</si>
  <si>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</si>
  <si>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</si>
  <si>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</si>
  <si>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</si>
  <si>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</si>
  <si>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</si>
  <si>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</si>
  <si>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</si>
  <si>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</si>
  <si>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</si>
  <si>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</si>
  <si>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</si>
  <si>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</si>
  <si>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</si>
  <si>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</si>
  <si>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</si>
  <si>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</si>
  <si>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</si>
  <si>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</si>
  <si>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</si>
  <si>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</si>
  <si>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</si>
  <si>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</si>
  <si>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</si>
  <si>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</si>
  <si>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</si>
  <si>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</si>
  <si>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</si>
  <si>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</si>
  <si>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</si>
  <si>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</si>
  <si>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</si>
  <si>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</si>
  <si>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</si>
  <si>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</si>
  <si>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</si>
  <si>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</si>
  <si>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</si>
  <si>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</si>
  <si>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</si>
  <si>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</si>
  <si>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</si>
  <si>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</si>
  <si>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</si>
  <si>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</si>
  <si>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</si>
  <si>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</si>
  <si>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</si>
  <si>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</si>
  <si>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</si>
  <si>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</si>
  <si>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</si>
  <si>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</si>
  <si>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</si>
  <si>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</si>
  <si>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</si>
  <si>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</si>
  <si>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</si>
  <si>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</si>
  <si>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</si>
  <si>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</si>
  <si>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</si>
  <si>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</si>
  <si>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</si>
  <si>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</si>
  <si>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</si>
  <si>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</si>
  <si>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</si>
  <si>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</si>
  <si>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</si>
  <si>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</si>
  <si>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</si>
  <si>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</si>
  <si>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</si>
  <si>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</si>
  <si>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</si>
  <si>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</si>
  <si>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</si>
  <si>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</si>
  <si>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</si>
  <si>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</si>
  <si>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</si>
  <si>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</si>
  <si>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</si>
  <si>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</si>
  <si>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</si>
  <si>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</si>
  <si>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</si>
  <si>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</si>
  <si>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</si>
  <si>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</si>
  <si>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</si>
  <si>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</si>
  <si>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</si>
  <si>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</si>
  <si>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88 0 00 79207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</si>
  <si>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</si>
  <si>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</si>
  <si>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</si>
  <si>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</si>
  <si>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</si>
  <si>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</si>
  <si>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</si>
  <si>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</si>
  <si>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</si>
  <si>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</si>
  <si>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</si>
  <si>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</si>
  <si>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</si>
  <si>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</si>
  <si>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</si>
  <si>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</si>
  <si>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</si>
  <si>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</si>
  <si>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</si>
  <si>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</si>
  <si>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</si>
  <si>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</si>
  <si>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</si>
  <si>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</si>
  <si>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</si>
  <si>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</si>
  <si>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</si>
  <si>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</si>
  <si>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</si>
  <si>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</si>
  <si>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</si>
  <si>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</si>
  <si>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2 01 51601</t>
  </si>
  <si>
    <t>.06 2 02 51702</t>
  </si>
  <si>
    <t>.06 3 01 51106</t>
  </si>
  <si>
    <t>.06 4 01 20400</t>
  </si>
  <si>
    <t>88 0 00 20300</t>
  </si>
  <si>
    <t>88 0 00 20400</t>
  </si>
  <si>
    <t>88 0 00 07050</t>
  </si>
  <si>
    <t>88 0 00 58604</t>
  </si>
  <si>
    <t>88 0 00 49101</t>
  </si>
  <si>
    <t>Осуществление государственных полномочий в сфере  труда</t>
  </si>
  <si>
    <t>88 0 00 79220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</si>
  <si>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</si>
  <si>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</si>
  <si>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</si>
  <si>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</si>
  <si>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</si>
  <si>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</si>
  <si>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</si>
  <si>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</si>
  <si>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</si>
  <si>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</si>
  <si>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</si>
  <si>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</si>
  <si>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88 0 00 00701</t>
  </si>
  <si>
    <t>Субсидии автономным учреждениям</t>
  </si>
  <si>
    <t>Премии и гранты</t>
  </si>
  <si>
    <t>Сумма, тыс.рублей</t>
  </si>
  <si>
    <t>Осуществление государственных полномочий в области социальной защиты населения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</si>
  <si>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</si>
  <si>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Бюджетные инвестиции</t>
  </si>
  <si>
    <t>09 1 00 74580</t>
  </si>
  <si>
    <t>.01 5 00 92300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</si>
  <si>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</si>
  <si>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</si>
  <si>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88 0 00 92300</t>
  </si>
  <si>
    <t>.04 3 00 11432</t>
  </si>
  <si>
    <t>.02 0 00 00000</t>
  </si>
  <si>
    <t>.02 1 00 00000</t>
  </si>
  <si>
    <t>.02 1 00  L4970</t>
  </si>
  <si>
    <t>.04 3 00 S1101</t>
  </si>
  <si>
    <t>.09 2 00 79581</t>
  </si>
  <si>
    <t>Реализация мероприятий по обеспечению жильем молодых семей</t>
  </si>
  <si>
    <t xml:space="preserve">Осуществление государственного полномочия по подготовке и проведению Всероссийской переписи населения </t>
  </si>
  <si>
    <t>88 0 00 54690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</si>
  <si>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на территории муниципального района "Карымский район"</t>
  </si>
  <si>
    <t>.01 4 00 S2270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</si>
  <si>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2020 год </t>
  </si>
  <si>
    <t>Муниципальная программа "Охрана окружающей среды муниципального района "Карымский район" на 2019-2021 годы"</t>
  </si>
  <si>
    <t>Реализация мероприятий по ликвидации мест несанкционированного размещения отходов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</si>
  <si>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</si>
  <si>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</si>
  <si>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</si>
  <si>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 Муниципальная программа «Управление    муниципальными    финансами,    создание    условий    для эффективного управления муниципальными финансами, повышение    устойчивости    бюджетов    городских и сельских поселений Карымского района на 2020-2023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</si>
  <si>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</si>
  <si>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"Социальная поддержка граждан муниципального района «Карымский район» на период 2020-2025 годы"</t>
  </si>
  <si>
    <t>Муниципальная программа "Развитие системы образования муниципального района "Карымский район""</t>
  </si>
  <si>
    <t>Подпрограмма «Обеспечение доступным и комфортным жильём граждан муниципального района   «Карымский район»»</t>
  </si>
  <si>
    <t>.01 4 00 00000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</si>
  <si>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</si>
  <si>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</si>
  <si>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.07 0 00 92305</t>
  </si>
  <si>
    <t>Снижение доступности наркотических веществ – производных дикорастущей конопли</t>
  </si>
  <si>
    <t>Приложение №9 к решению Совета района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</si>
  <si>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</si>
  <si>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Подпрограмма «Обеспечение деятельности Комитета" </t>
  </si>
  <si>
    <t>.01 2 00 5505М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</si>
  <si>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</si>
  <si>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Подпрограмма "Развитие системы начального общего, основного общего, среднего общего образования"</t>
  </si>
  <si>
    <t>Школы- детские сады, школы начальные, неполные средние и средние</t>
  </si>
  <si>
    <t>Организация отдыха,  оздоровления,  занятости детей и подростков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</si>
  <si>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</si>
  <si>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</si>
  <si>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</si>
  <si>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</si>
  <si>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</si>
  <si>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1 00 S8180</t>
  </si>
  <si>
    <t>.04 1 Р2 00000</t>
  </si>
  <si>
    <t>.04 1 Р2 52320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</si>
  <si>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</si>
  <si>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</si>
  <si>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S8180</t>
  </si>
  <si>
    <t>.04 2 Е2 00000</t>
  </si>
  <si>
    <t>.04 2 Е2 50970</t>
  </si>
  <si>
    <t>Региональный проект "Успех каждого ребенка"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</si>
  <si>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</si>
  <si>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88 0 00 51106</t>
  </si>
  <si>
    <t>Субсидии</t>
  </si>
  <si>
    <t>88 0 00 79502</t>
  </si>
  <si>
    <t>200</t>
  </si>
  <si>
    <t>240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</si>
  <si>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</si>
  <si>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870</t>
  </si>
  <si>
    <t>88 0 00 S4905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</si>
  <si>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</si>
  <si>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10 0 00 00000</t>
  </si>
  <si>
    <t>10 0 00 S7264</t>
  </si>
  <si>
    <t>.07 0 00 00218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</si>
  <si>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</si>
  <si>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11 0 00 00000</t>
  </si>
  <si>
    <t>11 0 00 L5760</t>
  </si>
  <si>
    <t>Комплексное развитие сельских территорий муниипального района "Карымский район" на 2020-2025 годы</t>
  </si>
  <si>
    <t>Реализация мероприятий по комплексному развитию сельских территорий</t>
  </si>
  <si>
    <t>.01 2 R1 53930</t>
  </si>
  <si>
    <t>.04 1 00 07050</t>
  </si>
  <si>
    <t>.04 2 00 07050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</si>
  <si>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</si>
  <si>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</si>
  <si>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.07 0 00 07050</t>
  </si>
  <si>
    <t>88 0 F2 00000</t>
  </si>
  <si>
    <t>88 0 F2 55550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</si>
  <si>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</si>
  <si>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среды»"</t>
  </si>
  <si>
    <t>12 0 00 00000</t>
  </si>
  <si>
    <t>12 0 00 L2990</t>
  </si>
  <si>
    <t>Муниципальная программа "Увековечение памяти погибших при защите Отечества на 2020 год" в муниципальном районе "Карымский район"</t>
  </si>
  <si>
    <t>Реализация мероприятий федеральной целевой программы "Увековечение памяти погибших при защите Отечества на 2019–2024 годы"</t>
  </si>
  <si>
    <t>Строительство объектов общегражданского назначения</t>
  </si>
  <si>
    <t>88 0 00 10202</t>
  </si>
  <si>
    <t>400</t>
  </si>
  <si>
    <t>410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</si>
  <si>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</si>
  <si>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71443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</si>
  <si>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</si>
  <si>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</si>
  <si>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</si>
  <si>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88 0 00 78200</t>
  </si>
  <si>
    <t>88 0 00 79109</t>
  </si>
  <si>
    <t>Субсидии юридическим лицам (кроме некоммерческих организаций), индивидуольным предпринимателям, физическим лицам - производителям товаров, работ, услуг</t>
  </si>
  <si>
    <t>88 0 00 S8180</t>
  </si>
  <si>
    <t>88 1 W0 09108</t>
  </si>
  <si>
    <t>Оказание содействия в подготовке и проведении общероссийского голосования, а также в информировании граждан Российской Федерации о такой подготовке</t>
  </si>
  <si>
    <t>Специальные  расходы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</si>
  <si>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</si>
  <si>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</si>
  <si>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3 00 S8180</t>
  </si>
  <si>
    <t>.04 4 00 S8180</t>
  </si>
  <si>
    <t>88 0 00 52106</t>
  </si>
  <si>
    <t>Капитальные вложения в объекты (государственной) муниципальной собственности</t>
  </si>
  <si>
    <t>Иные межбюджетные трансферты бюджетам муниципальных районов и городских округов Забайкальского  края за достигнутые показатели по итогам общероссийского голосования по поправкам в Конституцию Российиской Федерации</t>
  </si>
  <si>
    <t>Иные межбюджетные трансферты бюджетам муниципальных районов (городских округов) за достижение значений (уровней) показателей по итогам рейтинга</t>
  </si>
  <si>
    <t>.04 2 00 L3040</t>
  </si>
  <si>
    <t>Органиазация бесплатного горячего питания обучающихся, получающих начальное общее образование в государственных и муниципальных образовательных учреждениях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</si>
  <si>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</si>
  <si>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.01 2 R1 58560</t>
  </si>
  <si>
    <t>№315 от  "1" декабря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</si>
</sst>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15"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5" fillId="0" borderId="0"/>
    <xf numFmtId="165" fontId="5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/>
    <xf numFmtId="0" fontId="0" fillId="2" borderId="0" xfId="0" applyFill="1"/>
    <xf numFmtId="0" fontId="4" fillId="0" borderId="0" xfId="0" applyFont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/>
    </xf>
    <xf numFmtId="0" fontId="0" fillId="0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1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7" fillId="2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/>
    <xf numFmtId="0" fontId="7" fillId="2" borderId="1" xfId="0" applyFont="1" applyFill="1" applyBorder="1" applyAlignment="1">
      <alignment horizontal="justify" wrapText="1"/>
    </xf>
    <xf numFmtId="164" fontId="7" fillId="2" borderId="1" xfId="0" applyNumberFormat="1" applyFont="1" applyFill="1" applyBorder="1"/>
    <xf numFmtId="166" fontId="5" fillId="2" borderId="1" xfId="0" applyNumberFormat="1" applyFont="1" applyFill="1" applyBorder="1" applyAlignment="1">
      <alignment horizontal="right"/>
    </xf>
    <xf numFmtId="164" fontId="0" fillId="0" borderId="0" xfId="0" applyNumberFormat="1" applyFont="1"/>
    <xf numFmtId="0" fontId="0" fillId="0" borderId="0" xfId="0" applyFont="1"/>
    <xf numFmtId="0" fontId="7" fillId="2" borderId="2" xfId="0" applyFont="1" applyFill="1" applyBorder="1" applyAlignment="1">
      <alignment horizontal="justify" wrapText="1"/>
    </xf>
    <xf numFmtId="164" fontId="0" fillId="2" borderId="0" xfId="0" applyNumberFormat="1" applyFont="1" applyFill="1"/>
    <xf numFmtId="166" fontId="0" fillId="0" borderId="0" xfId="0" applyNumberFormat="1" applyFont="1"/>
    <xf numFmtId="0" fontId="7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/>
    <xf numFmtId="0" fontId="7" fillId="2" borderId="1" xfId="0" applyFont="1" applyFill="1" applyBorder="1" applyAlignment="1">
      <alignment horizontal="justify"/>
    </xf>
    <xf numFmtId="49" fontId="7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/>
    <xf numFmtId="166" fontId="0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6" fontId="2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/>
    <xf numFmtId="0" fontId="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justify" wrapText="1"/>
    </xf>
    <xf numFmtId="0" fontId="6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0"/>
  <sheetViews>
    <sheetView tabSelected="1" zoomScaleNormal="100" zoomScaleSheetLayoutView="75" workbookViewId="0">
      <selection activeCell="B2" sqref="B2"/>
    </sheetView>
  </sheetViews>
  <sheetFormatPr defaultRowHeight="12.75"/>
  <cols>
    <col min="1" max="1" width="70" style="9" customWidth="1"/>
    <col min="2" max="2" width="18.5703125" style="8" customWidth="1"/>
    <col min="3" max="3" width="10.42578125" style="13" customWidth="1"/>
    <col min="4" max="4" width="14.42578125" style="6" customWidth="1"/>
    <col min="5" max="5" width="9.140625" style="4"/>
    <col min="7" max="7" width="9.28515625" bestFit="1" customWidth="1"/>
  </cols>
  <sheetData>
    <row r="1" spans="1:6">
      <c r="B1" s="8" t="s">
        <v>194</v>
      </c>
    </row>
    <row r="2" spans="1:6">
      <c r="B2" s="8" t="s">
        <v>276</v>
      </c>
    </row>
    <row r="5" spans="1:6" ht="70.5" customHeight="1">
      <c r="A5" s="79" t="s">
        <v>178</v>
      </c>
      <c r="B5" s="80"/>
      <c r="C5" s="80"/>
      <c r="D5" s="81"/>
    </row>
    <row r="6" spans="1:6" ht="15.75" customHeight="1">
      <c r="A6" s="83"/>
      <c r="B6" s="83"/>
      <c r="C6" s="83"/>
    </row>
    <row r="7" spans="1:6" ht="14.25" customHeight="1">
      <c r="A7" s="43"/>
      <c r="B7" s="43"/>
      <c r="C7" s="44"/>
    </row>
    <row r="8" spans="1:6" hidden="1"/>
    <row r="9" spans="1:6" ht="30" customHeight="1">
      <c r="A9" s="82" t="s">
        <v>0</v>
      </c>
      <c r="B9" s="82" t="s">
        <v>6</v>
      </c>
      <c r="C9" s="86" t="s">
        <v>7</v>
      </c>
      <c r="D9" s="84" t="s">
        <v>158</v>
      </c>
    </row>
    <row r="10" spans="1:6" ht="3.75" customHeight="1">
      <c r="A10" s="82"/>
      <c r="B10" s="85"/>
      <c r="C10" s="87"/>
      <c r="D10" s="84"/>
    </row>
    <row r="11" spans="1:6">
      <c r="A11" s="45">
        <v>1</v>
      </c>
      <c r="B11" s="19">
        <v>2</v>
      </c>
      <c r="C11" s="29">
        <v>3</v>
      </c>
      <c r="D11" s="46">
        <v>4</v>
      </c>
    </row>
    <row r="12" spans="1:6" ht="45" customHeight="1">
      <c r="A12" s="47" t="s">
        <v>191</v>
      </c>
      <c r="B12" s="10" t="s">
        <v>58</v>
      </c>
      <c r="C12" s="10"/>
      <c r="D12" s="36">
        <f>D13+D24+D41+D37</f>
        <v>211381.1</v>
      </c>
      <c r="E12" s="13"/>
      <c r="F12" s="38"/>
    </row>
    <row r="13" spans="1:6" ht="23.25" customHeight="1">
      <c r="A13" s="24" t="s">
        <v>59</v>
      </c>
      <c r="B13" s="10" t="s">
        <v>61</v>
      </c>
      <c r="C13" s="10"/>
      <c r="D13" s="36">
        <f>D14+D18</f>
        <v>666.2</v>
      </c>
      <c r="E13" s="13"/>
      <c r="F13" s="39"/>
    </row>
    <row r="14" spans="1:6" ht="36" customHeight="1">
      <c r="A14" s="24" t="s">
        <v>60</v>
      </c>
      <c r="B14" s="10" t="s">
        <v>62</v>
      </c>
      <c r="C14" s="10"/>
      <c r="D14" s="36">
        <f>D15</f>
        <v>177.7</v>
      </c>
      <c r="E14" s="13"/>
      <c r="F14" s="39"/>
    </row>
    <row r="15" spans="1:6" ht="25.5">
      <c r="A15" s="48" t="s">
        <v>27</v>
      </c>
      <c r="B15" s="19" t="s">
        <v>127</v>
      </c>
      <c r="C15" s="19"/>
      <c r="D15" s="49">
        <f>D16</f>
        <v>177.7</v>
      </c>
      <c r="E15" s="13"/>
      <c r="F15" s="39"/>
    </row>
    <row r="16" spans="1:6" ht="35.25" customHeight="1">
      <c r="A16" s="18" t="s">
        <v>50</v>
      </c>
      <c r="B16" s="19" t="s">
        <v>127</v>
      </c>
      <c r="C16" s="19">
        <v>200</v>
      </c>
      <c r="D16" s="49">
        <f>D17</f>
        <v>177.7</v>
      </c>
      <c r="E16" s="13"/>
      <c r="F16" s="39"/>
    </row>
    <row r="17" spans="1:6" ht="31.5" customHeight="1">
      <c r="A17" s="18" t="s">
        <v>51</v>
      </c>
      <c r="B17" s="19" t="s">
        <v>127</v>
      </c>
      <c r="C17" s="19">
        <v>240</v>
      </c>
      <c r="D17" s="49">
        <v>177.7</v>
      </c>
      <c r="E17" s="13"/>
      <c r="F17" s="39"/>
    </row>
    <row r="18" spans="1:6" ht="33" customHeight="1">
      <c r="A18" s="50" t="s">
        <v>63</v>
      </c>
      <c r="B18" s="10" t="s">
        <v>64</v>
      </c>
      <c r="C18" s="10"/>
      <c r="D18" s="36">
        <f>D19</f>
        <v>488.5</v>
      </c>
      <c r="E18" s="13"/>
      <c r="F18" s="39"/>
    </row>
    <row r="19" spans="1:6" ht="22.5" customHeight="1">
      <c r="A19" s="33" t="s">
        <v>16</v>
      </c>
      <c r="B19" s="19" t="s">
        <v>146</v>
      </c>
      <c r="C19" s="19"/>
      <c r="D19" s="49">
        <f>D20+D22</f>
        <v>488.5</v>
      </c>
      <c r="E19" s="13"/>
      <c r="F19" s="39"/>
    </row>
    <row r="20" spans="1:6" ht="25.5">
      <c r="A20" s="18" t="s">
        <v>50</v>
      </c>
      <c r="B20" s="19" t="s">
        <v>146</v>
      </c>
      <c r="C20" s="19">
        <v>200</v>
      </c>
      <c r="D20" s="49">
        <f>D21</f>
        <v>485</v>
      </c>
      <c r="E20" s="13"/>
      <c r="F20" s="39"/>
    </row>
    <row r="21" spans="1:6" ht="34.5" customHeight="1">
      <c r="A21" s="18" t="s">
        <v>51</v>
      </c>
      <c r="B21" s="19" t="s">
        <v>146</v>
      </c>
      <c r="C21" s="19">
        <v>240</v>
      </c>
      <c r="D21" s="49">
        <v>485</v>
      </c>
      <c r="E21" s="13"/>
      <c r="F21" s="39"/>
    </row>
    <row r="22" spans="1:6" ht="20.25" customHeight="1">
      <c r="A22" s="18" t="s">
        <v>19</v>
      </c>
      <c r="B22" s="19" t="s">
        <v>146</v>
      </c>
      <c r="C22" s="29">
        <v>800</v>
      </c>
      <c r="D22" s="49">
        <f>D23</f>
        <v>3.5</v>
      </c>
      <c r="E22" s="13"/>
      <c r="F22" s="39"/>
    </row>
    <row r="23" spans="1:6" ht="24" customHeight="1">
      <c r="A23" s="18" t="s">
        <v>17</v>
      </c>
      <c r="B23" s="19" t="s">
        <v>146</v>
      </c>
      <c r="C23" s="29">
        <v>850</v>
      </c>
      <c r="D23" s="49">
        <v>3.5</v>
      </c>
      <c r="E23" s="13"/>
      <c r="F23" s="39"/>
    </row>
    <row r="24" spans="1:6" ht="61.5" customHeight="1">
      <c r="A24" s="24" t="s">
        <v>274</v>
      </c>
      <c r="B24" s="10" t="s">
        <v>66</v>
      </c>
      <c r="C24" s="51"/>
      <c r="D24" s="36">
        <f>D25+D31+D34+D28</f>
        <v>204784.3</v>
      </c>
      <c r="E24" s="13"/>
      <c r="F24" s="39"/>
    </row>
    <row r="25" spans="1:6" ht="38.25">
      <c r="A25" s="24" t="s">
        <v>32</v>
      </c>
      <c r="B25" s="10" t="s">
        <v>128</v>
      </c>
      <c r="C25" s="51"/>
      <c r="D25" s="36">
        <f>D26</f>
        <v>11178.5</v>
      </c>
      <c r="E25" s="13"/>
      <c r="F25" s="39"/>
    </row>
    <row r="26" spans="1:6" ht="30.75" customHeight="1">
      <c r="A26" s="18" t="s">
        <v>50</v>
      </c>
      <c r="B26" s="19" t="s">
        <v>128</v>
      </c>
      <c r="C26" s="19">
        <v>200</v>
      </c>
      <c r="D26" s="49">
        <f>D27</f>
        <v>11178.5</v>
      </c>
      <c r="E26" s="13"/>
      <c r="F26" s="39"/>
    </row>
    <row r="27" spans="1:6" ht="29.25" customHeight="1">
      <c r="A27" s="18" t="s">
        <v>51</v>
      </c>
      <c r="B27" s="19" t="s">
        <v>128</v>
      </c>
      <c r="C27" s="19">
        <v>240</v>
      </c>
      <c r="D27" s="49">
        <f>10945.9+232.6</f>
        <v>11178.5</v>
      </c>
      <c r="E27" s="13"/>
      <c r="F27" s="39"/>
    </row>
    <row r="28" spans="1:6" ht="43.5" customHeight="1">
      <c r="A28" s="35" t="s">
        <v>198</v>
      </c>
      <c r="B28" s="10" t="s">
        <v>197</v>
      </c>
      <c r="C28" s="19"/>
      <c r="D28" s="36">
        <f>D29</f>
        <v>11536.3</v>
      </c>
      <c r="E28" s="13"/>
      <c r="F28" s="39"/>
    </row>
    <row r="29" spans="1:6" ht="17.25" customHeight="1">
      <c r="A29" s="33" t="s">
        <v>8</v>
      </c>
      <c r="B29" s="19" t="s">
        <v>197</v>
      </c>
      <c r="C29" s="19">
        <v>500</v>
      </c>
      <c r="D29" s="49">
        <f>D30</f>
        <v>11536.3</v>
      </c>
      <c r="E29" s="13"/>
      <c r="F29" s="39"/>
    </row>
    <row r="30" spans="1:6" ht="16.5" customHeight="1">
      <c r="A30" s="33" t="s">
        <v>11</v>
      </c>
      <c r="B30" s="19" t="s">
        <v>197</v>
      </c>
      <c r="C30" s="19">
        <v>540</v>
      </c>
      <c r="D30" s="49">
        <f>11391+115+30.3</f>
        <v>11536.3</v>
      </c>
      <c r="E30" s="13"/>
      <c r="F30" s="39"/>
    </row>
    <row r="31" spans="1:6" s="4" customFormat="1" ht="45.75" customHeight="1">
      <c r="A31" s="26" t="s">
        <v>195</v>
      </c>
      <c r="B31" s="10" t="s">
        <v>234</v>
      </c>
      <c r="C31" s="19"/>
      <c r="D31" s="36">
        <f>D32</f>
        <v>170101.8</v>
      </c>
      <c r="E31" s="13"/>
      <c r="F31" s="13"/>
    </row>
    <row r="32" spans="1:6" ht="16.5" customHeight="1">
      <c r="A32" s="33" t="s">
        <v>8</v>
      </c>
      <c r="B32" s="19" t="s">
        <v>234</v>
      </c>
      <c r="C32" s="19">
        <v>500</v>
      </c>
      <c r="D32" s="49">
        <f>D33</f>
        <v>170101.8</v>
      </c>
      <c r="E32" s="13"/>
      <c r="F32" s="39"/>
    </row>
    <row r="33" spans="1:6" ht="16.5" customHeight="1">
      <c r="A33" s="33" t="s">
        <v>11</v>
      </c>
      <c r="B33" s="19" t="s">
        <v>234</v>
      </c>
      <c r="C33" s="19">
        <v>540</v>
      </c>
      <c r="D33" s="49">
        <v>170101.8</v>
      </c>
      <c r="E33" s="13"/>
      <c r="F33" s="39"/>
    </row>
    <row r="34" spans="1:6" ht="43.5" customHeight="1">
      <c r="A34" s="35" t="s">
        <v>198</v>
      </c>
      <c r="B34" s="10" t="s">
        <v>275</v>
      </c>
      <c r="C34" s="19"/>
      <c r="D34" s="36">
        <f>D35</f>
        <v>11967.7</v>
      </c>
      <c r="E34" s="13"/>
      <c r="F34" s="39"/>
    </row>
    <row r="35" spans="1:6" ht="17.25" customHeight="1">
      <c r="A35" s="33" t="s">
        <v>8</v>
      </c>
      <c r="B35" s="19" t="s">
        <v>275</v>
      </c>
      <c r="C35" s="19">
        <v>500</v>
      </c>
      <c r="D35" s="49">
        <f>D36</f>
        <v>11967.7</v>
      </c>
      <c r="E35" s="13"/>
      <c r="F35" s="39"/>
    </row>
    <row r="36" spans="1:6" ht="16.5" customHeight="1">
      <c r="A36" s="33" t="s">
        <v>11</v>
      </c>
      <c r="B36" s="19" t="s">
        <v>275</v>
      </c>
      <c r="C36" s="19">
        <v>540</v>
      </c>
      <c r="D36" s="49">
        <v>11967.7</v>
      </c>
      <c r="E36" s="13"/>
      <c r="F36" s="39"/>
    </row>
    <row r="37" spans="1:6" ht="0.75" customHeight="1">
      <c r="A37" s="26" t="s">
        <v>176</v>
      </c>
      <c r="B37" s="10" t="s">
        <v>189</v>
      </c>
      <c r="C37" s="19"/>
      <c r="D37" s="36">
        <f>D38</f>
        <v>0</v>
      </c>
      <c r="E37" s="13"/>
      <c r="F37" s="39"/>
    </row>
    <row r="38" spans="1:6" ht="42.75" customHeight="1">
      <c r="A38" s="33" t="s">
        <v>190</v>
      </c>
      <c r="B38" s="10" t="s">
        <v>177</v>
      </c>
      <c r="C38" s="19"/>
      <c r="D38" s="36">
        <f>D39</f>
        <v>0</v>
      </c>
      <c r="E38" s="13"/>
      <c r="F38" s="39"/>
    </row>
    <row r="39" spans="1:6" ht="29.25" customHeight="1">
      <c r="A39" s="33" t="s">
        <v>71</v>
      </c>
      <c r="B39" s="19" t="s">
        <v>177</v>
      </c>
      <c r="C39" s="31">
        <v>600</v>
      </c>
      <c r="D39" s="49">
        <f>D40</f>
        <v>0</v>
      </c>
      <c r="E39" s="13"/>
      <c r="F39" s="39"/>
    </row>
    <row r="40" spans="1:6" ht="29.25" customHeight="1">
      <c r="A40" s="17" t="s">
        <v>24</v>
      </c>
      <c r="B40" s="19" t="s">
        <v>177</v>
      </c>
      <c r="C40" s="31">
        <v>610</v>
      </c>
      <c r="D40" s="49"/>
      <c r="E40" s="13"/>
      <c r="F40" s="39"/>
    </row>
    <row r="41" spans="1:6" ht="21" customHeight="1">
      <c r="A41" s="24" t="s">
        <v>196</v>
      </c>
      <c r="B41" s="10" t="s">
        <v>106</v>
      </c>
      <c r="C41" s="10"/>
      <c r="D41" s="36">
        <f>D42+D45</f>
        <v>5930.5999999999995</v>
      </c>
      <c r="E41" s="13"/>
      <c r="F41" s="39"/>
    </row>
    <row r="42" spans="1:6">
      <c r="A42" s="24" t="s">
        <v>1</v>
      </c>
      <c r="B42" s="10" t="s">
        <v>129</v>
      </c>
      <c r="C42" s="10"/>
      <c r="D42" s="36">
        <f>D43</f>
        <v>5787.7</v>
      </c>
      <c r="E42" s="13"/>
      <c r="F42" s="39"/>
    </row>
    <row r="43" spans="1:6" ht="38.25">
      <c r="A43" s="18" t="s">
        <v>48</v>
      </c>
      <c r="B43" s="19" t="s">
        <v>129</v>
      </c>
      <c r="C43" s="19">
        <v>100</v>
      </c>
      <c r="D43" s="49">
        <f>D44</f>
        <v>5787.7</v>
      </c>
      <c r="E43" s="13"/>
      <c r="F43" s="39"/>
    </row>
    <row r="44" spans="1:6" ht="30.75" customHeight="1">
      <c r="A44" s="18" t="s">
        <v>49</v>
      </c>
      <c r="B44" s="19" t="s">
        <v>129</v>
      </c>
      <c r="C44" s="19">
        <v>120</v>
      </c>
      <c r="D44" s="34">
        <f>5642.4+145.3</f>
        <v>5787.7</v>
      </c>
      <c r="E44" s="13"/>
      <c r="F44" s="39"/>
    </row>
    <row r="45" spans="1:6">
      <c r="A45" s="33" t="s">
        <v>16</v>
      </c>
      <c r="B45" s="19" t="s">
        <v>163</v>
      </c>
      <c r="C45" s="19"/>
      <c r="D45" s="49">
        <f>D46</f>
        <v>142.9</v>
      </c>
      <c r="E45" s="13"/>
      <c r="F45" s="39"/>
    </row>
    <row r="46" spans="1:6" ht="25.5">
      <c r="A46" s="18" t="s">
        <v>50</v>
      </c>
      <c r="B46" s="19" t="s">
        <v>163</v>
      </c>
      <c r="C46" s="19">
        <v>200</v>
      </c>
      <c r="D46" s="49">
        <f>D47</f>
        <v>142.9</v>
      </c>
      <c r="E46" s="13"/>
      <c r="F46" s="39"/>
    </row>
    <row r="47" spans="1:6" ht="25.5">
      <c r="A47" s="18" t="s">
        <v>51</v>
      </c>
      <c r="B47" s="19" t="s">
        <v>163</v>
      </c>
      <c r="C47" s="19">
        <v>240</v>
      </c>
      <c r="D47" s="49">
        <v>142.9</v>
      </c>
      <c r="E47" s="13"/>
      <c r="F47" s="39"/>
    </row>
    <row r="48" spans="1:6" ht="43.5" customHeight="1">
      <c r="A48" s="47" t="s">
        <v>181</v>
      </c>
      <c r="B48" s="10" t="s">
        <v>168</v>
      </c>
      <c r="C48" s="27"/>
      <c r="D48" s="52">
        <f>D49</f>
        <v>5336.4</v>
      </c>
      <c r="E48" s="13"/>
      <c r="F48" s="39"/>
    </row>
    <row r="49" spans="1:6" ht="25.5">
      <c r="A49" s="24" t="s">
        <v>188</v>
      </c>
      <c r="B49" s="10" t="s">
        <v>169</v>
      </c>
      <c r="C49" s="27"/>
      <c r="D49" s="52">
        <f>D50</f>
        <v>5336.4</v>
      </c>
      <c r="E49" s="13"/>
      <c r="F49" s="39"/>
    </row>
    <row r="50" spans="1:6">
      <c r="A50" s="24" t="s">
        <v>173</v>
      </c>
      <c r="B50" s="10" t="s">
        <v>170</v>
      </c>
      <c r="C50" s="27"/>
      <c r="D50" s="28">
        <f>D51</f>
        <v>5336.4</v>
      </c>
      <c r="E50" s="13"/>
      <c r="F50" s="39"/>
    </row>
    <row r="51" spans="1:6">
      <c r="A51" s="33" t="s">
        <v>37</v>
      </c>
      <c r="B51" s="19" t="s">
        <v>170</v>
      </c>
      <c r="C51" s="31">
        <v>300</v>
      </c>
      <c r="D51" s="16">
        <f>D52</f>
        <v>5336.4</v>
      </c>
      <c r="E51" s="13"/>
      <c r="F51" s="39"/>
    </row>
    <row r="52" spans="1:6">
      <c r="A52" s="33" t="s">
        <v>21</v>
      </c>
      <c r="B52" s="19" t="s">
        <v>170</v>
      </c>
      <c r="C52" s="31">
        <v>320</v>
      </c>
      <c r="D52" s="16">
        <v>5336.4</v>
      </c>
      <c r="E52" s="13"/>
      <c r="F52" s="39"/>
    </row>
    <row r="53" spans="1:6" ht="36.75" customHeight="1">
      <c r="A53" s="47" t="s">
        <v>182</v>
      </c>
      <c r="B53" s="10" t="s">
        <v>52</v>
      </c>
      <c r="C53" s="10"/>
      <c r="D53" s="36">
        <f>D54+D59</f>
        <v>13697</v>
      </c>
      <c r="E53" s="13"/>
      <c r="F53" s="39"/>
    </row>
    <row r="54" spans="1:6" ht="23.25" customHeight="1">
      <c r="A54" s="24" t="s">
        <v>1</v>
      </c>
      <c r="B54" s="10" t="s">
        <v>130</v>
      </c>
      <c r="C54" s="10"/>
      <c r="D54" s="36">
        <f>D55+D57</f>
        <v>13253.9</v>
      </c>
      <c r="E54" s="13"/>
      <c r="F54" s="39"/>
    </row>
    <row r="55" spans="1:6" ht="42" customHeight="1">
      <c r="A55" s="18" t="s">
        <v>48</v>
      </c>
      <c r="B55" s="19" t="s">
        <v>130</v>
      </c>
      <c r="C55" s="19">
        <v>100</v>
      </c>
      <c r="D55" s="49">
        <f>D56</f>
        <v>13252.9</v>
      </c>
      <c r="E55" s="13"/>
      <c r="F55" s="39"/>
    </row>
    <row r="56" spans="1:6" ht="17.25" customHeight="1">
      <c r="A56" s="18" t="s">
        <v>49</v>
      </c>
      <c r="B56" s="19" t="s">
        <v>130</v>
      </c>
      <c r="C56" s="19">
        <v>120</v>
      </c>
      <c r="D56" s="49">
        <f>13248.5+4.4</f>
        <v>13252.9</v>
      </c>
      <c r="E56" s="13"/>
      <c r="F56" s="39"/>
    </row>
    <row r="57" spans="1:6" ht="17.25" customHeight="1">
      <c r="A57" s="18" t="s">
        <v>19</v>
      </c>
      <c r="B57" s="19" t="s">
        <v>130</v>
      </c>
      <c r="C57" s="19">
        <v>800</v>
      </c>
      <c r="D57" s="49">
        <f>D58</f>
        <v>1</v>
      </c>
      <c r="E57" s="13"/>
      <c r="F57" s="39"/>
    </row>
    <row r="58" spans="1:6" ht="17.25" customHeight="1">
      <c r="A58" s="18" t="s">
        <v>17</v>
      </c>
      <c r="B58" s="19" t="s">
        <v>130</v>
      </c>
      <c r="C58" s="19">
        <v>850</v>
      </c>
      <c r="D58" s="49">
        <v>1</v>
      </c>
      <c r="E58" s="13"/>
      <c r="F58" s="39"/>
    </row>
    <row r="59" spans="1:6" ht="18.75" customHeight="1">
      <c r="A59" s="24" t="s">
        <v>141</v>
      </c>
      <c r="B59" s="10" t="s">
        <v>100</v>
      </c>
      <c r="C59" s="10"/>
      <c r="D59" s="53">
        <f>D60</f>
        <v>443.1</v>
      </c>
      <c r="E59" s="13"/>
      <c r="F59" s="39"/>
    </row>
    <row r="60" spans="1:6" s="3" customFormat="1" ht="42" customHeight="1">
      <c r="A60" s="18" t="s">
        <v>48</v>
      </c>
      <c r="B60" s="19" t="s">
        <v>100</v>
      </c>
      <c r="C60" s="19">
        <v>100</v>
      </c>
      <c r="D60" s="54">
        <f>D61</f>
        <v>443.1</v>
      </c>
      <c r="E60" s="13"/>
      <c r="F60" s="11"/>
    </row>
    <row r="61" spans="1:6" ht="32.25" customHeight="1">
      <c r="A61" s="33" t="s">
        <v>57</v>
      </c>
      <c r="B61" s="19" t="s">
        <v>100</v>
      </c>
      <c r="C61" s="19">
        <v>110</v>
      </c>
      <c r="D61" s="54">
        <v>443.1</v>
      </c>
      <c r="E61" s="13"/>
      <c r="F61" s="39"/>
    </row>
    <row r="62" spans="1:6" ht="34.5" customHeight="1">
      <c r="A62" s="47" t="s">
        <v>187</v>
      </c>
      <c r="B62" s="10" t="s">
        <v>68</v>
      </c>
      <c r="C62" s="10"/>
      <c r="D62" s="36">
        <f>D63+D92+D121+D140</f>
        <v>699968.2</v>
      </c>
      <c r="E62" s="13"/>
      <c r="F62" s="38"/>
    </row>
    <row r="63" spans="1:6" ht="30" customHeight="1">
      <c r="A63" s="24" t="s">
        <v>67</v>
      </c>
      <c r="B63" s="10" t="s">
        <v>69</v>
      </c>
      <c r="C63" s="10"/>
      <c r="D63" s="36">
        <f>D64+D74+D77+D82+D85+D69</f>
        <v>228421.30000000002</v>
      </c>
      <c r="E63" s="13"/>
      <c r="F63" s="39"/>
    </row>
    <row r="64" spans="1:6" ht="25.5" customHeight="1">
      <c r="A64" s="24" t="s">
        <v>2</v>
      </c>
      <c r="B64" s="10" t="s">
        <v>70</v>
      </c>
      <c r="C64" s="10"/>
      <c r="D64" s="36">
        <f>D67+D65</f>
        <v>60509.5</v>
      </c>
      <c r="E64" s="13"/>
      <c r="F64" s="39"/>
    </row>
    <row r="65" spans="1:6" ht="25.5" customHeight="1">
      <c r="A65" s="33" t="s">
        <v>269</v>
      </c>
      <c r="B65" s="19" t="s">
        <v>70</v>
      </c>
      <c r="C65" s="19">
        <v>400</v>
      </c>
      <c r="D65" s="49">
        <f>D66</f>
        <v>5</v>
      </c>
      <c r="E65" s="13"/>
      <c r="F65" s="39"/>
    </row>
    <row r="66" spans="1:6" ht="25.5" customHeight="1">
      <c r="A66" s="77" t="s">
        <v>161</v>
      </c>
      <c r="B66" s="19" t="s">
        <v>70</v>
      </c>
      <c r="C66" s="19">
        <v>410</v>
      </c>
      <c r="D66" s="49">
        <v>5</v>
      </c>
      <c r="E66" s="13"/>
      <c r="F66" s="39"/>
    </row>
    <row r="67" spans="1:6" ht="25.5">
      <c r="A67" s="33" t="s">
        <v>71</v>
      </c>
      <c r="B67" s="19" t="s">
        <v>70</v>
      </c>
      <c r="C67" s="19">
        <v>600</v>
      </c>
      <c r="D67" s="49">
        <f>D68</f>
        <v>60504.5</v>
      </c>
      <c r="E67" s="13"/>
      <c r="F67" s="39"/>
    </row>
    <row r="68" spans="1:6" ht="25.5" customHeight="1">
      <c r="A68" s="33" t="s">
        <v>24</v>
      </c>
      <c r="B68" s="19" t="s">
        <v>70</v>
      </c>
      <c r="C68" s="19">
        <v>610</v>
      </c>
      <c r="D68" s="34">
        <v>60504.5</v>
      </c>
      <c r="E68" s="13"/>
      <c r="F68" s="39"/>
    </row>
    <row r="69" spans="1:6" ht="25.5" customHeight="1">
      <c r="A69" s="26" t="s">
        <v>9</v>
      </c>
      <c r="B69" s="27" t="s">
        <v>235</v>
      </c>
      <c r="C69" s="19"/>
      <c r="D69" s="32">
        <f>D72+D70</f>
        <v>320</v>
      </c>
      <c r="E69" s="13"/>
      <c r="F69" s="39"/>
    </row>
    <row r="70" spans="1:6" ht="25.5" customHeight="1">
      <c r="A70" s="33" t="s">
        <v>269</v>
      </c>
      <c r="B70" s="31" t="s">
        <v>235</v>
      </c>
      <c r="C70" s="19">
        <v>400</v>
      </c>
      <c r="D70" s="34">
        <f>D71</f>
        <v>250</v>
      </c>
      <c r="E70" s="13"/>
      <c r="F70" s="39"/>
    </row>
    <row r="71" spans="1:6" ht="25.5" customHeight="1">
      <c r="A71" s="77" t="s">
        <v>161</v>
      </c>
      <c r="B71" s="31" t="s">
        <v>235</v>
      </c>
      <c r="C71" s="19">
        <v>410</v>
      </c>
      <c r="D71" s="34">
        <v>250</v>
      </c>
      <c r="E71" s="13"/>
      <c r="F71" s="39"/>
    </row>
    <row r="72" spans="1:6" ht="25.5" customHeight="1">
      <c r="A72" s="33" t="s">
        <v>71</v>
      </c>
      <c r="B72" s="31" t="s">
        <v>235</v>
      </c>
      <c r="C72" s="31">
        <v>600</v>
      </c>
      <c r="D72" s="34">
        <f>D73</f>
        <v>70</v>
      </c>
      <c r="E72" s="13"/>
      <c r="F72" s="39"/>
    </row>
    <row r="73" spans="1:6" ht="25.5" customHeight="1">
      <c r="A73" s="33" t="s">
        <v>24</v>
      </c>
      <c r="B73" s="31" t="s">
        <v>235</v>
      </c>
      <c r="C73" s="31">
        <v>610</v>
      </c>
      <c r="D73" s="34">
        <v>70</v>
      </c>
      <c r="E73" s="13"/>
      <c r="F73" s="39"/>
    </row>
    <row r="74" spans="1:6" ht="111" customHeight="1">
      <c r="A74" s="35" t="s">
        <v>41</v>
      </c>
      <c r="B74" s="10" t="s">
        <v>101</v>
      </c>
      <c r="C74" s="10"/>
      <c r="D74" s="32">
        <f>D75</f>
        <v>132781.5</v>
      </c>
      <c r="E74" s="13"/>
      <c r="F74" s="39"/>
    </row>
    <row r="75" spans="1:6" ht="25.5">
      <c r="A75" s="33" t="s">
        <v>71</v>
      </c>
      <c r="B75" s="19" t="s">
        <v>101</v>
      </c>
      <c r="C75" s="19">
        <v>600</v>
      </c>
      <c r="D75" s="49">
        <f>D76</f>
        <v>132781.5</v>
      </c>
      <c r="E75" s="13"/>
      <c r="F75" s="39"/>
    </row>
    <row r="76" spans="1:6" ht="26.25" customHeight="1">
      <c r="A76" s="33" t="s">
        <v>24</v>
      </c>
      <c r="B76" s="19" t="s">
        <v>101</v>
      </c>
      <c r="C76" s="19">
        <v>610</v>
      </c>
      <c r="D76" s="49">
        <v>132781.5</v>
      </c>
      <c r="E76" s="13"/>
      <c r="F76" s="39"/>
    </row>
    <row r="77" spans="1:6" ht="53.25" customHeight="1">
      <c r="A77" s="24" t="s">
        <v>38</v>
      </c>
      <c r="B77" s="10" t="s">
        <v>104</v>
      </c>
      <c r="C77" s="55"/>
      <c r="D77" s="32">
        <f>D80+D78</f>
        <v>740</v>
      </c>
      <c r="E77" s="13"/>
      <c r="F77" s="39"/>
    </row>
    <row r="78" spans="1:6" ht="27" customHeight="1">
      <c r="A78" s="18" t="s">
        <v>50</v>
      </c>
      <c r="B78" s="19" t="s">
        <v>104</v>
      </c>
      <c r="C78" s="56">
        <v>200</v>
      </c>
      <c r="D78" s="34">
        <f>D79</f>
        <v>13</v>
      </c>
      <c r="E78" s="13"/>
      <c r="F78" s="39"/>
    </row>
    <row r="79" spans="1:6" ht="29.25" customHeight="1">
      <c r="A79" s="18" t="s">
        <v>51</v>
      </c>
      <c r="B79" s="19" t="s">
        <v>104</v>
      </c>
      <c r="C79" s="56">
        <v>240</v>
      </c>
      <c r="D79" s="34">
        <v>13</v>
      </c>
      <c r="E79" s="13"/>
      <c r="F79" s="39"/>
    </row>
    <row r="80" spans="1:6">
      <c r="A80" s="33" t="s">
        <v>37</v>
      </c>
      <c r="B80" s="19" t="s">
        <v>104</v>
      </c>
      <c r="C80" s="19">
        <v>300</v>
      </c>
      <c r="D80" s="34">
        <f>D81</f>
        <v>727</v>
      </c>
      <c r="E80" s="13"/>
      <c r="F80" s="39"/>
    </row>
    <row r="81" spans="1:6">
      <c r="A81" s="33" t="s">
        <v>21</v>
      </c>
      <c r="B81" s="19" t="s">
        <v>104</v>
      </c>
      <c r="C81" s="56">
        <v>320</v>
      </c>
      <c r="D81" s="34">
        <v>727</v>
      </c>
      <c r="E81" s="13"/>
      <c r="F81" s="39"/>
    </row>
    <row r="82" spans="1:6" s="4" customFormat="1" ht="51">
      <c r="A82" s="35" t="s">
        <v>206</v>
      </c>
      <c r="B82" s="10" t="s">
        <v>207</v>
      </c>
      <c r="C82" s="27"/>
      <c r="D82" s="32">
        <f>D83</f>
        <v>7959.2</v>
      </c>
      <c r="E82" s="13"/>
      <c r="F82" s="13"/>
    </row>
    <row r="83" spans="1:6" s="4" customFormat="1" ht="25.5">
      <c r="A83" s="33" t="s">
        <v>71</v>
      </c>
      <c r="B83" s="19" t="s">
        <v>207</v>
      </c>
      <c r="C83" s="29">
        <v>600</v>
      </c>
      <c r="D83" s="34">
        <f>D84</f>
        <v>7959.2</v>
      </c>
      <c r="E83" s="13"/>
      <c r="F83" s="13"/>
    </row>
    <row r="84" spans="1:6" s="4" customFormat="1">
      <c r="A84" s="17" t="s">
        <v>24</v>
      </c>
      <c r="B84" s="19" t="s">
        <v>207</v>
      </c>
      <c r="C84" s="29">
        <v>610</v>
      </c>
      <c r="D84" s="34">
        <f>2449+5400+110.2</f>
        <v>7959.2</v>
      </c>
      <c r="E84" s="13"/>
      <c r="F84" s="13"/>
    </row>
    <row r="85" spans="1:6" s="4" customFormat="1" ht="25.5">
      <c r="A85" s="24" t="s">
        <v>210</v>
      </c>
      <c r="B85" s="10" t="s">
        <v>208</v>
      </c>
      <c r="C85" s="31"/>
      <c r="D85" s="32">
        <f>D86+D89</f>
        <v>26111.1</v>
      </c>
      <c r="E85" s="13"/>
      <c r="F85" s="13"/>
    </row>
    <row r="86" spans="1:6" s="4" customFormat="1" ht="51">
      <c r="A86" s="24" t="s">
        <v>211</v>
      </c>
      <c r="B86" s="10" t="s">
        <v>209</v>
      </c>
      <c r="C86" s="31"/>
      <c r="D86" s="32">
        <f>D87</f>
        <v>25000</v>
      </c>
      <c r="E86" s="13"/>
      <c r="F86" s="13"/>
    </row>
    <row r="87" spans="1:6" s="4" customFormat="1" ht="25.5">
      <c r="A87" s="33" t="s">
        <v>269</v>
      </c>
      <c r="B87" s="19" t="s">
        <v>209</v>
      </c>
      <c r="C87" s="31">
        <v>400</v>
      </c>
      <c r="D87" s="34">
        <f>D88</f>
        <v>25000</v>
      </c>
      <c r="E87" s="13"/>
      <c r="F87" s="13"/>
    </row>
    <row r="88" spans="1:6" s="4" customFormat="1">
      <c r="A88" s="77" t="s">
        <v>161</v>
      </c>
      <c r="B88" s="19" t="s">
        <v>209</v>
      </c>
      <c r="C88" s="31">
        <v>410</v>
      </c>
      <c r="D88" s="34">
        <v>25000</v>
      </c>
      <c r="E88" s="13"/>
      <c r="F88" s="13"/>
    </row>
    <row r="89" spans="1:6" s="4" customFormat="1" ht="51">
      <c r="A89" s="24" t="s">
        <v>252</v>
      </c>
      <c r="B89" s="10" t="s">
        <v>253</v>
      </c>
      <c r="C89" s="31"/>
      <c r="D89" s="32">
        <f>D90</f>
        <v>1111.0999999999999</v>
      </c>
      <c r="E89" s="13"/>
      <c r="F89" s="13"/>
    </row>
    <row r="90" spans="1:6" s="4" customFormat="1" ht="25.5">
      <c r="A90" s="33" t="s">
        <v>71</v>
      </c>
      <c r="B90" s="19" t="s">
        <v>253</v>
      </c>
      <c r="C90" s="31">
        <v>600</v>
      </c>
      <c r="D90" s="34">
        <f>D91</f>
        <v>1111.0999999999999</v>
      </c>
      <c r="E90" s="13"/>
      <c r="F90" s="13"/>
    </row>
    <row r="91" spans="1:6" s="4" customFormat="1">
      <c r="A91" s="17" t="s">
        <v>24</v>
      </c>
      <c r="B91" s="19" t="s">
        <v>253</v>
      </c>
      <c r="C91" s="31">
        <v>610</v>
      </c>
      <c r="D91" s="34">
        <v>1111.0999999999999</v>
      </c>
      <c r="E91" s="13"/>
      <c r="F91" s="13"/>
    </row>
    <row r="92" spans="1:6" s="4" customFormat="1" ht="33.75" customHeight="1">
      <c r="A92" s="24" t="s">
        <v>199</v>
      </c>
      <c r="B92" s="10" t="s">
        <v>72</v>
      </c>
      <c r="C92" s="10"/>
      <c r="D92" s="32">
        <f>D93+D102+D105+D114+D117+D96+D108+D99+D111</f>
        <v>421139.6</v>
      </c>
      <c r="E92" s="13"/>
      <c r="F92" s="13"/>
    </row>
    <row r="93" spans="1:6" ht="25.5">
      <c r="A93" s="24" t="s">
        <v>200</v>
      </c>
      <c r="B93" s="10" t="s">
        <v>73</v>
      </c>
      <c r="C93" s="10"/>
      <c r="D93" s="32">
        <f>D94</f>
        <v>101705.3</v>
      </c>
      <c r="E93" s="13"/>
      <c r="F93" s="39"/>
    </row>
    <row r="94" spans="1:6" ht="25.5">
      <c r="A94" s="33" t="s">
        <v>71</v>
      </c>
      <c r="B94" s="19" t="s">
        <v>73</v>
      </c>
      <c r="C94" s="19">
        <v>600</v>
      </c>
      <c r="D94" s="49">
        <f>D95</f>
        <v>101705.3</v>
      </c>
      <c r="E94" s="13"/>
      <c r="F94" s="39"/>
    </row>
    <row r="95" spans="1:6">
      <c r="A95" s="33" t="s">
        <v>24</v>
      </c>
      <c r="B95" s="19" t="s">
        <v>73</v>
      </c>
      <c r="C95" s="19">
        <v>610</v>
      </c>
      <c r="D95" s="34">
        <v>101705.3</v>
      </c>
      <c r="E95" s="13"/>
      <c r="F95" s="39"/>
    </row>
    <row r="96" spans="1:6">
      <c r="A96" s="26" t="s">
        <v>9</v>
      </c>
      <c r="B96" s="27" t="s">
        <v>236</v>
      </c>
      <c r="C96" s="19"/>
      <c r="D96" s="37">
        <f>D97</f>
        <v>172</v>
      </c>
      <c r="E96" s="13"/>
      <c r="F96" s="39"/>
    </row>
    <row r="97" spans="1:6" ht="25.5">
      <c r="A97" s="33" t="s">
        <v>71</v>
      </c>
      <c r="B97" s="31" t="s">
        <v>236</v>
      </c>
      <c r="C97" s="31">
        <v>600</v>
      </c>
      <c r="D97" s="37">
        <f>D98</f>
        <v>172</v>
      </c>
      <c r="E97" s="13"/>
      <c r="F97" s="39"/>
    </row>
    <row r="98" spans="1:6">
      <c r="A98" s="17" t="s">
        <v>24</v>
      </c>
      <c r="B98" s="31" t="s">
        <v>236</v>
      </c>
      <c r="C98" s="31">
        <v>610</v>
      </c>
      <c r="D98" s="37">
        <v>172</v>
      </c>
      <c r="E98" s="13"/>
      <c r="F98" s="39"/>
    </row>
    <row r="99" spans="1:6" ht="38.25">
      <c r="A99" s="26" t="s">
        <v>265</v>
      </c>
      <c r="B99" s="27" t="s">
        <v>264</v>
      </c>
      <c r="C99" s="29"/>
      <c r="D99" s="57">
        <f>D100</f>
        <v>9413.5</v>
      </c>
      <c r="E99" s="13"/>
      <c r="F99" s="39"/>
    </row>
    <row r="100" spans="1:6" ht="25.5">
      <c r="A100" s="33" t="s">
        <v>71</v>
      </c>
      <c r="B100" s="29" t="s">
        <v>264</v>
      </c>
      <c r="C100" s="29">
        <v>600</v>
      </c>
      <c r="D100" s="58">
        <f>D101</f>
        <v>9413.5</v>
      </c>
      <c r="E100" s="13"/>
      <c r="F100" s="39"/>
    </row>
    <row r="101" spans="1:6">
      <c r="A101" s="17" t="s">
        <v>24</v>
      </c>
      <c r="B101" s="29" t="s">
        <v>264</v>
      </c>
      <c r="C101" s="29">
        <v>610</v>
      </c>
      <c r="D101" s="58">
        <v>9413.5</v>
      </c>
      <c r="E101" s="13"/>
      <c r="F101" s="39"/>
    </row>
    <row r="102" spans="1:6" ht="102">
      <c r="A102" s="35" t="s">
        <v>41</v>
      </c>
      <c r="B102" s="10" t="s">
        <v>102</v>
      </c>
      <c r="C102" s="10"/>
      <c r="D102" s="32">
        <f>D103</f>
        <v>253342.4</v>
      </c>
      <c r="E102" s="13"/>
      <c r="F102" s="39"/>
    </row>
    <row r="103" spans="1:6" ht="25.5">
      <c r="A103" s="33" t="s">
        <v>71</v>
      </c>
      <c r="B103" s="19" t="s">
        <v>102</v>
      </c>
      <c r="C103" s="19">
        <v>600</v>
      </c>
      <c r="D103" s="34">
        <f>D104</f>
        <v>253342.4</v>
      </c>
      <c r="E103" s="13"/>
      <c r="F103" s="39"/>
    </row>
    <row r="104" spans="1:6">
      <c r="A104" s="33" t="s">
        <v>24</v>
      </c>
      <c r="B104" s="19" t="s">
        <v>102</v>
      </c>
      <c r="C104" s="19">
        <v>610</v>
      </c>
      <c r="D104" s="34">
        <v>253342.4</v>
      </c>
      <c r="E104" s="13"/>
      <c r="F104" s="39"/>
    </row>
    <row r="105" spans="1:6" ht="38.25">
      <c r="A105" s="24" t="s">
        <v>36</v>
      </c>
      <c r="B105" s="10" t="s">
        <v>103</v>
      </c>
      <c r="C105" s="10"/>
      <c r="D105" s="32">
        <f>D106</f>
        <v>6204.6</v>
      </c>
      <c r="E105" s="13"/>
      <c r="F105" s="39"/>
    </row>
    <row r="106" spans="1:6" ht="25.5">
      <c r="A106" s="33" t="s">
        <v>71</v>
      </c>
      <c r="B106" s="19" t="s">
        <v>103</v>
      </c>
      <c r="C106" s="19">
        <v>600</v>
      </c>
      <c r="D106" s="34">
        <f>D107</f>
        <v>6204.6</v>
      </c>
      <c r="E106" s="13"/>
      <c r="F106" s="39"/>
    </row>
    <row r="107" spans="1:6" ht="25.5" customHeight="1">
      <c r="A107" s="33" t="s">
        <v>24</v>
      </c>
      <c r="B107" s="19" t="s">
        <v>103</v>
      </c>
      <c r="C107" s="19">
        <v>610</v>
      </c>
      <c r="D107" s="34">
        <v>6204.6</v>
      </c>
      <c r="E107" s="13"/>
      <c r="F107" s="39"/>
    </row>
    <row r="108" spans="1:6" ht="39" customHeight="1">
      <c r="A108" s="26" t="s">
        <v>238</v>
      </c>
      <c r="B108" s="27" t="s">
        <v>237</v>
      </c>
      <c r="C108" s="29"/>
      <c r="D108" s="34">
        <f>D109</f>
        <v>16107.1</v>
      </c>
      <c r="E108" s="13"/>
      <c r="F108" s="39"/>
    </row>
    <row r="109" spans="1:6" ht="25.5" customHeight="1">
      <c r="A109" s="59" t="s">
        <v>71</v>
      </c>
      <c r="B109" s="29" t="s">
        <v>237</v>
      </c>
      <c r="C109" s="29">
        <v>600</v>
      </c>
      <c r="D109" s="34">
        <f>D110</f>
        <v>16107.1</v>
      </c>
      <c r="E109" s="13"/>
      <c r="F109" s="39"/>
    </row>
    <row r="110" spans="1:6" ht="25.5" customHeight="1">
      <c r="A110" s="33" t="s">
        <v>24</v>
      </c>
      <c r="B110" s="29" t="s">
        <v>237</v>
      </c>
      <c r="C110" s="29">
        <v>610</v>
      </c>
      <c r="D110" s="34">
        <v>16107.1</v>
      </c>
      <c r="E110" s="13"/>
      <c r="F110" s="39"/>
    </row>
    <row r="111" spans="1:6" ht="40.5" customHeight="1">
      <c r="A111" s="26" t="s">
        <v>273</v>
      </c>
      <c r="B111" s="27" t="s">
        <v>272</v>
      </c>
      <c r="C111" s="29"/>
      <c r="D111" s="57">
        <f>D112</f>
        <v>11734.2</v>
      </c>
      <c r="E111" s="13"/>
      <c r="F111" s="39"/>
    </row>
    <row r="112" spans="1:6" ht="25.5" customHeight="1">
      <c r="A112" s="33" t="s">
        <v>71</v>
      </c>
      <c r="B112" s="29" t="s">
        <v>272</v>
      </c>
      <c r="C112" s="29">
        <v>600</v>
      </c>
      <c r="D112" s="58">
        <f>D113</f>
        <v>11734.2</v>
      </c>
      <c r="E112" s="13"/>
      <c r="F112" s="39"/>
    </row>
    <row r="113" spans="1:6" ht="25.5" customHeight="1">
      <c r="A113" s="17" t="s">
        <v>24</v>
      </c>
      <c r="B113" s="29" t="s">
        <v>272</v>
      </c>
      <c r="C113" s="29">
        <v>610</v>
      </c>
      <c r="D113" s="58">
        <v>11734.2</v>
      </c>
      <c r="E113" s="13"/>
      <c r="F113" s="39"/>
    </row>
    <row r="114" spans="1:6" s="4" customFormat="1" ht="54" customHeight="1">
      <c r="A114" s="35" t="s">
        <v>206</v>
      </c>
      <c r="B114" s="10" t="s">
        <v>212</v>
      </c>
      <c r="C114" s="27"/>
      <c r="D114" s="32">
        <f>D115</f>
        <v>20404.2</v>
      </c>
      <c r="E114" s="13"/>
      <c r="F114" s="13"/>
    </row>
    <row r="115" spans="1:6" s="4" customFormat="1" ht="25.5" customHeight="1">
      <c r="A115" s="33" t="s">
        <v>71</v>
      </c>
      <c r="B115" s="19" t="s">
        <v>212</v>
      </c>
      <c r="C115" s="29">
        <v>600</v>
      </c>
      <c r="D115" s="34">
        <f>D116</f>
        <v>20404.2</v>
      </c>
      <c r="E115" s="13"/>
      <c r="F115" s="13"/>
    </row>
    <row r="116" spans="1:6" s="4" customFormat="1" ht="25.5" customHeight="1" thickBot="1">
      <c r="A116" s="17" t="s">
        <v>24</v>
      </c>
      <c r="B116" s="19" t="s">
        <v>212</v>
      </c>
      <c r="C116" s="29">
        <v>610</v>
      </c>
      <c r="D116" s="34">
        <v>20404.2</v>
      </c>
      <c r="E116" s="13"/>
      <c r="F116" s="13"/>
    </row>
    <row r="117" spans="1:6" s="4" customFormat="1" ht="25.5" customHeight="1" thickBot="1">
      <c r="A117" s="40" t="s">
        <v>215</v>
      </c>
      <c r="B117" s="10" t="s">
        <v>213</v>
      </c>
      <c r="C117" s="31"/>
      <c r="D117" s="32">
        <f>D118</f>
        <v>2056.3000000000002</v>
      </c>
      <c r="E117" s="13"/>
      <c r="F117" s="13"/>
    </row>
    <row r="118" spans="1:6" s="4" customFormat="1" ht="40.5" customHeight="1">
      <c r="A118" s="26" t="s">
        <v>216</v>
      </c>
      <c r="B118" s="10" t="s">
        <v>214</v>
      </c>
      <c r="C118" s="31"/>
      <c r="D118" s="32">
        <f>D119</f>
        <v>2056.3000000000002</v>
      </c>
      <c r="E118" s="13"/>
      <c r="F118" s="13"/>
    </row>
    <row r="119" spans="1:6" s="4" customFormat="1" ht="25.5" customHeight="1">
      <c r="A119" s="33" t="s">
        <v>71</v>
      </c>
      <c r="B119" s="19" t="s">
        <v>214</v>
      </c>
      <c r="C119" s="31">
        <v>600</v>
      </c>
      <c r="D119" s="34">
        <f>D120</f>
        <v>2056.3000000000002</v>
      </c>
      <c r="E119" s="13"/>
      <c r="F119" s="13"/>
    </row>
    <row r="120" spans="1:6" s="4" customFormat="1" ht="25.5" customHeight="1">
      <c r="A120" s="33" t="s">
        <v>24</v>
      </c>
      <c r="B120" s="19" t="s">
        <v>214</v>
      </c>
      <c r="C120" s="31">
        <v>610</v>
      </c>
      <c r="D120" s="34">
        <v>2056.3000000000002</v>
      </c>
      <c r="E120" s="13"/>
      <c r="F120" s="13"/>
    </row>
    <row r="121" spans="1:6" ht="35.25" customHeight="1">
      <c r="A121" s="50" t="s">
        <v>121</v>
      </c>
      <c r="B121" s="10" t="s">
        <v>74</v>
      </c>
      <c r="C121" s="10"/>
      <c r="D121" s="36">
        <f>D122+D128+D131+D134+D125+D137</f>
        <v>37342.200000000004</v>
      </c>
      <c r="E121" s="13"/>
      <c r="F121" s="39"/>
    </row>
    <row r="122" spans="1:6" ht="27" customHeight="1">
      <c r="A122" s="24" t="s">
        <v>3</v>
      </c>
      <c r="B122" s="10" t="s">
        <v>75</v>
      </c>
      <c r="C122" s="10"/>
      <c r="D122" s="36">
        <f>D123</f>
        <v>30533.1</v>
      </c>
      <c r="E122" s="13"/>
      <c r="F122" s="39"/>
    </row>
    <row r="123" spans="1:6" ht="29.25" customHeight="1">
      <c r="A123" s="33" t="s">
        <v>71</v>
      </c>
      <c r="B123" s="19" t="s">
        <v>75</v>
      </c>
      <c r="C123" s="19">
        <v>600</v>
      </c>
      <c r="D123" s="49">
        <f>D124</f>
        <v>30533.1</v>
      </c>
      <c r="E123" s="13"/>
      <c r="F123" s="39"/>
    </row>
    <row r="124" spans="1:6" s="1" customFormat="1" ht="15.75">
      <c r="A124" s="33" t="s">
        <v>24</v>
      </c>
      <c r="B124" s="19" t="s">
        <v>75</v>
      </c>
      <c r="C124" s="19">
        <v>610</v>
      </c>
      <c r="D124" s="34">
        <v>30533.1</v>
      </c>
      <c r="E124" s="21"/>
    </row>
    <row r="125" spans="1:6" s="1" customFormat="1" ht="39">
      <c r="A125" s="35" t="s">
        <v>256</v>
      </c>
      <c r="B125" s="27" t="s">
        <v>255</v>
      </c>
      <c r="C125" s="27"/>
      <c r="D125" s="28">
        <f>D126</f>
        <v>0</v>
      </c>
      <c r="E125" s="21"/>
    </row>
    <row r="126" spans="1:6" s="1" customFormat="1" ht="26.25">
      <c r="A126" s="33" t="s">
        <v>71</v>
      </c>
      <c r="B126" s="29" t="s">
        <v>255</v>
      </c>
      <c r="C126" s="29">
        <v>600</v>
      </c>
      <c r="D126" s="30">
        <f>D127</f>
        <v>0</v>
      </c>
      <c r="E126" s="21"/>
    </row>
    <row r="127" spans="1:6" s="1" customFormat="1" ht="15.75">
      <c r="A127" s="17" t="s">
        <v>24</v>
      </c>
      <c r="B127" s="29" t="s">
        <v>255</v>
      </c>
      <c r="C127" s="29">
        <v>610</v>
      </c>
      <c r="D127" s="58"/>
      <c r="E127" s="21"/>
    </row>
    <row r="128" spans="1:6" s="1" customFormat="1" ht="69" customHeight="1">
      <c r="A128" s="24" t="s">
        <v>35</v>
      </c>
      <c r="B128" s="10" t="s">
        <v>171</v>
      </c>
      <c r="C128" s="10"/>
      <c r="D128" s="36">
        <f>D129</f>
        <v>3692.9</v>
      </c>
      <c r="E128" s="21"/>
    </row>
    <row r="129" spans="1:6" s="1" customFormat="1" ht="30.75" customHeight="1">
      <c r="A129" s="33" t="s">
        <v>71</v>
      </c>
      <c r="B129" s="19" t="s">
        <v>171</v>
      </c>
      <c r="C129" s="19">
        <v>600</v>
      </c>
      <c r="D129" s="49">
        <f>D130</f>
        <v>3692.9</v>
      </c>
      <c r="E129" s="21"/>
    </row>
    <row r="130" spans="1:6" s="1" customFormat="1" ht="23.25" customHeight="1">
      <c r="A130" s="33" t="s">
        <v>24</v>
      </c>
      <c r="B130" s="19" t="s">
        <v>171</v>
      </c>
      <c r="C130" s="19">
        <v>610</v>
      </c>
      <c r="D130" s="49">
        <v>3692.9</v>
      </c>
      <c r="E130" s="21"/>
    </row>
    <row r="131" spans="1:6" s="1" customFormat="1" ht="45.75" customHeight="1">
      <c r="A131" s="24" t="s">
        <v>165</v>
      </c>
      <c r="B131" s="10" t="s">
        <v>164</v>
      </c>
      <c r="C131" s="10"/>
      <c r="D131" s="36">
        <f>D132</f>
        <v>2299.9</v>
      </c>
      <c r="E131" s="21"/>
    </row>
    <row r="132" spans="1:6" s="1" customFormat="1" ht="27.75" customHeight="1">
      <c r="A132" s="33" t="s">
        <v>71</v>
      </c>
      <c r="B132" s="19" t="s">
        <v>164</v>
      </c>
      <c r="C132" s="19">
        <v>600</v>
      </c>
      <c r="D132" s="49">
        <f>D133</f>
        <v>2299.9</v>
      </c>
      <c r="E132" s="21"/>
    </row>
    <row r="133" spans="1:6" s="1" customFormat="1" ht="15.75">
      <c r="A133" s="33" t="s">
        <v>24</v>
      </c>
      <c r="B133" s="19" t="s">
        <v>164</v>
      </c>
      <c r="C133" s="19">
        <v>610</v>
      </c>
      <c r="D133" s="34">
        <v>2299.9</v>
      </c>
      <c r="E133" s="21"/>
    </row>
    <row r="134" spans="1:6" s="1" customFormat="1" ht="15.75">
      <c r="A134" s="24" t="s">
        <v>201</v>
      </c>
      <c r="B134" s="10" t="s">
        <v>167</v>
      </c>
      <c r="C134" s="10"/>
      <c r="D134" s="36">
        <f>D135</f>
        <v>0</v>
      </c>
      <c r="E134" s="21"/>
    </row>
    <row r="135" spans="1:6" s="1" customFormat="1" ht="26.25">
      <c r="A135" s="33" t="s">
        <v>71</v>
      </c>
      <c r="B135" s="19" t="s">
        <v>167</v>
      </c>
      <c r="C135" s="19">
        <v>600</v>
      </c>
      <c r="D135" s="49">
        <f>D136</f>
        <v>0</v>
      </c>
      <c r="E135" s="21"/>
    </row>
    <row r="136" spans="1:6" s="1" customFormat="1" ht="15.75">
      <c r="A136" s="33" t="s">
        <v>24</v>
      </c>
      <c r="B136" s="19" t="s">
        <v>167</v>
      </c>
      <c r="C136" s="19">
        <v>610</v>
      </c>
      <c r="D136" s="34"/>
      <c r="E136" s="21"/>
    </row>
    <row r="137" spans="1:6" s="1" customFormat="1" ht="51.75">
      <c r="A137" s="35" t="s">
        <v>206</v>
      </c>
      <c r="B137" s="27" t="s">
        <v>266</v>
      </c>
      <c r="C137" s="29"/>
      <c r="D137" s="28">
        <f>D138</f>
        <v>816.3</v>
      </c>
      <c r="E137" s="21"/>
    </row>
    <row r="138" spans="1:6" s="1" customFormat="1" ht="26.25">
      <c r="A138" s="33" t="s">
        <v>71</v>
      </c>
      <c r="B138" s="29" t="s">
        <v>266</v>
      </c>
      <c r="C138" s="29">
        <v>600</v>
      </c>
      <c r="D138" s="30">
        <f>D139</f>
        <v>816.3</v>
      </c>
      <c r="E138" s="21"/>
    </row>
    <row r="139" spans="1:6" s="1" customFormat="1" ht="15.75">
      <c r="A139" s="17" t="s">
        <v>24</v>
      </c>
      <c r="B139" s="29" t="s">
        <v>266</v>
      </c>
      <c r="C139" s="29">
        <v>610</v>
      </c>
      <c r="D139" s="30">
        <f>800+16.3</f>
        <v>816.3</v>
      </c>
      <c r="E139" s="21"/>
    </row>
    <row r="140" spans="1:6" ht="30.75" customHeight="1">
      <c r="A140" s="50" t="s">
        <v>254</v>
      </c>
      <c r="B140" s="10" t="s">
        <v>76</v>
      </c>
      <c r="C140" s="10"/>
      <c r="D140" s="36">
        <f>D141+D144+D151+D156</f>
        <v>13065.1</v>
      </c>
      <c r="E140" s="13"/>
      <c r="F140" s="39"/>
    </row>
    <row r="141" spans="1:6" ht="23.25" customHeight="1">
      <c r="A141" s="24" t="s">
        <v>1</v>
      </c>
      <c r="B141" s="10" t="s">
        <v>131</v>
      </c>
      <c r="C141" s="10"/>
      <c r="D141" s="36">
        <f>D142</f>
        <v>4034.6000000000004</v>
      </c>
      <c r="E141" s="13"/>
      <c r="F141" s="39"/>
    </row>
    <row r="142" spans="1:6" ht="39.75" customHeight="1">
      <c r="A142" s="18" t="s">
        <v>48</v>
      </c>
      <c r="B142" s="19" t="s">
        <v>131</v>
      </c>
      <c r="C142" s="19">
        <v>100</v>
      </c>
      <c r="D142" s="49">
        <f>D143</f>
        <v>4034.6000000000004</v>
      </c>
      <c r="E142" s="13"/>
      <c r="F142" s="39"/>
    </row>
    <row r="143" spans="1:6" ht="19.5" customHeight="1">
      <c r="A143" s="18" t="s">
        <v>49</v>
      </c>
      <c r="B143" s="19" t="s">
        <v>131</v>
      </c>
      <c r="C143" s="19">
        <v>120</v>
      </c>
      <c r="D143" s="34">
        <f>3954.3+80.3</f>
        <v>4034.6000000000004</v>
      </c>
      <c r="E143" s="13"/>
      <c r="F143" s="39"/>
    </row>
    <row r="144" spans="1:6" ht="30" customHeight="1">
      <c r="A144" s="24" t="s">
        <v>122</v>
      </c>
      <c r="B144" s="10" t="s">
        <v>77</v>
      </c>
      <c r="C144" s="10"/>
      <c r="D144" s="36">
        <f>D145+D147+D149</f>
        <v>8660.7999999999993</v>
      </c>
      <c r="E144" s="13"/>
      <c r="F144" s="39"/>
    </row>
    <row r="145" spans="1:6" ht="40.5" customHeight="1">
      <c r="A145" s="18" t="s">
        <v>48</v>
      </c>
      <c r="B145" s="19" t="s">
        <v>77</v>
      </c>
      <c r="C145" s="19">
        <v>100</v>
      </c>
      <c r="D145" s="49">
        <f>D146</f>
        <v>7780.2</v>
      </c>
      <c r="E145" s="13"/>
      <c r="F145" s="39"/>
    </row>
    <row r="146" spans="1:6" s="5" customFormat="1" ht="33" customHeight="1">
      <c r="A146" s="33" t="s">
        <v>57</v>
      </c>
      <c r="B146" s="19" t="s">
        <v>77</v>
      </c>
      <c r="C146" s="19">
        <v>110</v>
      </c>
      <c r="D146" s="34">
        <f>7786.3-6.1</f>
        <v>7780.2</v>
      </c>
      <c r="E146" s="22"/>
    </row>
    <row r="147" spans="1:6" ht="30" customHeight="1">
      <c r="A147" s="18" t="s">
        <v>50</v>
      </c>
      <c r="B147" s="19" t="s">
        <v>77</v>
      </c>
      <c r="C147" s="19">
        <v>200</v>
      </c>
      <c r="D147" s="49">
        <f>D148</f>
        <v>880.6</v>
      </c>
      <c r="E147" s="13"/>
      <c r="F147" s="39"/>
    </row>
    <row r="148" spans="1:6" ht="25.5" customHeight="1">
      <c r="A148" s="18" t="s">
        <v>51</v>
      </c>
      <c r="B148" s="19" t="s">
        <v>77</v>
      </c>
      <c r="C148" s="19">
        <v>240</v>
      </c>
      <c r="D148" s="49">
        <v>880.6</v>
      </c>
      <c r="E148" s="13"/>
      <c r="F148" s="39"/>
    </row>
    <row r="149" spans="1:6" ht="15.75" customHeight="1">
      <c r="A149" s="18" t="s">
        <v>19</v>
      </c>
      <c r="B149" s="19" t="s">
        <v>77</v>
      </c>
      <c r="C149" s="19">
        <v>800</v>
      </c>
      <c r="D149" s="49">
        <f>D150</f>
        <v>0</v>
      </c>
      <c r="E149" s="13"/>
      <c r="F149" s="39"/>
    </row>
    <row r="150" spans="1:6" ht="20.25" customHeight="1">
      <c r="A150" s="18" t="s">
        <v>17</v>
      </c>
      <c r="B150" s="19" t="s">
        <v>77</v>
      </c>
      <c r="C150" s="19">
        <v>850</v>
      </c>
      <c r="D150" s="49"/>
      <c r="E150" s="13"/>
      <c r="F150" s="39"/>
    </row>
    <row r="151" spans="1:6" ht="24" customHeight="1">
      <c r="A151" s="35" t="s">
        <v>147</v>
      </c>
      <c r="B151" s="10" t="s">
        <v>148</v>
      </c>
      <c r="C151" s="10"/>
      <c r="D151" s="36">
        <f>D152+D154</f>
        <v>63.6</v>
      </c>
      <c r="E151" s="13"/>
      <c r="F151" s="39"/>
    </row>
    <row r="152" spans="1:6" ht="42" customHeight="1">
      <c r="A152" s="18" t="s">
        <v>48</v>
      </c>
      <c r="B152" s="19" t="s">
        <v>148</v>
      </c>
      <c r="C152" s="19">
        <v>100</v>
      </c>
      <c r="D152" s="49">
        <f>D153</f>
        <v>37.1</v>
      </c>
      <c r="E152" s="13"/>
      <c r="F152" s="39"/>
    </row>
    <row r="153" spans="1:6" ht="29.25" customHeight="1">
      <c r="A153" s="33" t="s">
        <v>57</v>
      </c>
      <c r="B153" s="19" t="s">
        <v>148</v>
      </c>
      <c r="C153" s="19">
        <v>110</v>
      </c>
      <c r="D153" s="49">
        <v>37.1</v>
      </c>
      <c r="E153" s="13"/>
      <c r="F153" s="39"/>
    </row>
    <row r="154" spans="1:6" ht="29.25" customHeight="1">
      <c r="A154" s="18" t="s">
        <v>50</v>
      </c>
      <c r="B154" s="19" t="s">
        <v>148</v>
      </c>
      <c r="C154" s="19">
        <v>200</v>
      </c>
      <c r="D154" s="49">
        <f>D155</f>
        <v>26.5</v>
      </c>
      <c r="E154" s="13"/>
      <c r="F154" s="39"/>
    </row>
    <row r="155" spans="1:6" ht="29.25" customHeight="1">
      <c r="A155" s="18" t="s">
        <v>51</v>
      </c>
      <c r="B155" s="19" t="s">
        <v>148</v>
      </c>
      <c r="C155" s="19">
        <v>240</v>
      </c>
      <c r="D155" s="49">
        <v>26.5</v>
      </c>
      <c r="E155" s="13"/>
      <c r="F155" s="39"/>
    </row>
    <row r="156" spans="1:6" ht="51.75" customHeight="1">
      <c r="A156" s="35" t="s">
        <v>206</v>
      </c>
      <c r="B156" s="27" t="s">
        <v>267</v>
      </c>
      <c r="C156" s="29"/>
      <c r="D156" s="28">
        <f>D157</f>
        <v>306.10000000000002</v>
      </c>
      <c r="E156" s="13"/>
      <c r="F156" s="39"/>
    </row>
    <row r="157" spans="1:6" ht="42" customHeight="1">
      <c r="A157" s="18" t="s">
        <v>48</v>
      </c>
      <c r="B157" s="29" t="s">
        <v>267</v>
      </c>
      <c r="C157" s="19">
        <v>100</v>
      </c>
      <c r="D157" s="30">
        <f>D158</f>
        <v>306.10000000000002</v>
      </c>
      <c r="E157" s="13"/>
      <c r="F157" s="39"/>
    </row>
    <row r="158" spans="1:6" ht="34.5" customHeight="1">
      <c r="A158" s="33" t="s">
        <v>57</v>
      </c>
      <c r="B158" s="29" t="s">
        <v>267</v>
      </c>
      <c r="C158" s="19">
        <v>110</v>
      </c>
      <c r="D158" s="30">
        <f>300+6.1</f>
        <v>306.10000000000002</v>
      </c>
      <c r="E158" s="13"/>
      <c r="F158" s="39"/>
    </row>
    <row r="159" spans="1:6" ht="43.5" customHeight="1">
      <c r="A159" s="47" t="s">
        <v>183</v>
      </c>
      <c r="B159" s="10" t="s">
        <v>96</v>
      </c>
      <c r="C159" s="10"/>
      <c r="D159" s="32">
        <f>D160+D167</f>
        <v>24440</v>
      </c>
      <c r="E159" s="13"/>
      <c r="F159" s="39"/>
    </row>
    <row r="160" spans="1:6" ht="33.75" customHeight="1">
      <c r="A160" s="60" t="s">
        <v>202</v>
      </c>
      <c r="B160" s="10" t="s">
        <v>149</v>
      </c>
      <c r="C160" s="10"/>
      <c r="D160" s="32">
        <f>D161+D164</f>
        <v>24440</v>
      </c>
      <c r="E160" s="13"/>
      <c r="F160" s="39"/>
    </row>
    <row r="161" spans="1:6" ht="23.25" customHeight="1">
      <c r="A161" s="24" t="s">
        <v>97</v>
      </c>
      <c r="B161" s="10" t="s">
        <v>150</v>
      </c>
      <c r="C161" s="10"/>
      <c r="D161" s="32">
        <f>D162</f>
        <v>23687.8</v>
      </c>
      <c r="E161" s="13"/>
      <c r="F161" s="39"/>
    </row>
    <row r="162" spans="1:6" ht="28.5" customHeight="1">
      <c r="A162" s="33" t="s">
        <v>71</v>
      </c>
      <c r="B162" s="19" t="s">
        <v>150</v>
      </c>
      <c r="C162" s="19">
        <v>600</v>
      </c>
      <c r="D162" s="49">
        <f>D163</f>
        <v>23687.8</v>
      </c>
      <c r="E162" s="13"/>
      <c r="F162" s="39"/>
    </row>
    <row r="163" spans="1:6" ht="19.5" customHeight="1">
      <c r="A163" s="33" t="s">
        <v>24</v>
      </c>
      <c r="B163" s="19" t="s">
        <v>150</v>
      </c>
      <c r="C163" s="19">
        <v>610</v>
      </c>
      <c r="D163" s="34">
        <v>23687.8</v>
      </c>
      <c r="E163" s="13"/>
      <c r="F163" s="39"/>
    </row>
    <row r="164" spans="1:6" ht="19.5" customHeight="1">
      <c r="A164" s="24" t="s">
        <v>98</v>
      </c>
      <c r="B164" s="10" t="s">
        <v>151</v>
      </c>
      <c r="C164" s="10"/>
      <c r="D164" s="32">
        <f>D165</f>
        <v>752.2</v>
      </c>
      <c r="E164" s="13"/>
      <c r="F164" s="39"/>
    </row>
    <row r="165" spans="1:6" ht="30" customHeight="1">
      <c r="A165" s="33" t="s">
        <v>71</v>
      </c>
      <c r="B165" s="19" t="s">
        <v>151</v>
      </c>
      <c r="C165" s="19">
        <v>600</v>
      </c>
      <c r="D165" s="49">
        <f>D166</f>
        <v>752.2</v>
      </c>
      <c r="E165" s="13"/>
      <c r="F165" s="39"/>
    </row>
    <row r="166" spans="1:6" ht="18" customHeight="1">
      <c r="A166" s="33" t="s">
        <v>24</v>
      </c>
      <c r="B166" s="19" t="s">
        <v>151</v>
      </c>
      <c r="C166" s="19">
        <v>610</v>
      </c>
      <c r="D166" s="34">
        <v>752.2</v>
      </c>
      <c r="E166" s="13"/>
      <c r="F166" s="39"/>
    </row>
    <row r="167" spans="1:6" ht="31.5" customHeight="1">
      <c r="A167" s="24" t="s">
        <v>203</v>
      </c>
      <c r="B167" s="10" t="s">
        <v>152</v>
      </c>
      <c r="C167" s="10"/>
      <c r="D167" s="32">
        <f>D168</f>
        <v>0</v>
      </c>
      <c r="E167" s="13"/>
      <c r="F167" s="39"/>
    </row>
    <row r="168" spans="1:6" ht="20.25" customHeight="1">
      <c r="A168" s="24" t="s">
        <v>79</v>
      </c>
      <c r="B168" s="10" t="s">
        <v>153</v>
      </c>
      <c r="C168" s="10"/>
      <c r="D168" s="32">
        <f>D169</f>
        <v>0</v>
      </c>
      <c r="E168" s="13"/>
      <c r="F168" s="39"/>
    </row>
    <row r="169" spans="1:6" ht="26.25" customHeight="1">
      <c r="A169" s="18" t="s">
        <v>50</v>
      </c>
      <c r="B169" s="19" t="s">
        <v>153</v>
      </c>
      <c r="C169" s="19">
        <v>200</v>
      </c>
      <c r="D169" s="61">
        <f>D170</f>
        <v>0</v>
      </c>
      <c r="E169" s="13"/>
      <c r="F169" s="39"/>
    </row>
    <row r="170" spans="1:6" ht="26.25" customHeight="1">
      <c r="A170" s="18" t="s">
        <v>51</v>
      </c>
      <c r="B170" s="19" t="s">
        <v>153</v>
      </c>
      <c r="C170" s="19">
        <v>240</v>
      </c>
      <c r="D170" s="61"/>
      <c r="E170" s="13"/>
      <c r="F170" s="39"/>
    </row>
    <row r="171" spans="1:6" ht="52.5" customHeight="1">
      <c r="A171" s="62" t="s">
        <v>184</v>
      </c>
      <c r="B171" s="10" t="s">
        <v>53</v>
      </c>
      <c r="C171" s="19"/>
      <c r="D171" s="32">
        <f>D172+D177+D189+D194</f>
        <v>56471.8</v>
      </c>
      <c r="E171" s="41"/>
      <c r="F171" s="42"/>
    </row>
    <row r="172" spans="1:6" ht="28.5" customHeight="1">
      <c r="A172" s="50" t="s">
        <v>82</v>
      </c>
      <c r="B172" s="10" t="s">
        <v>84</v>
      </c>
      <c r="C172" s="10"/>
      <c r="D172" s="36">
        <f>D173</f>
        <v>8.8000000000000007</v>
      </c>
      <c r="E172" s="41"/>
      <c r="F172" s="39"/>
    </row>
    <row r="173" spans="1:6" ht="21" customHeight="1">
      <c r="A173" s="50" t="s">
        <v>83</v>
      </c>
      <c r="B173" s="10" t="s">
        <v>87</v>
      </c>
      <c r="C173" s="10"/>
      <c r="D173" s="36">
        <f>D174</f>
        <v>8.8000000000000007</v>
      </c>
      <c r="E173" s="13"/>
      <c r="F173" s="39"/>
    </row>
    <row r="174" spans="1:6" ht="19.5" customHeight="1">
      <c r="A174" s="24" t="s">
        <v>4</v>
      </c>
      <c r="B174" s="10" t="s">
        <v>88</v>
      </c>
      <c r="C174" s="10"/>
      <c r="D174" s="36">
        <f>D175</f>
        <v>8.8000000000000007</v>
      </c>
      <c r="E174" s="13"/>
      <c r="F174" s="39"/>
    </row>
    <row r="175" spans="1:6" ht="18.75" customHeight="1">
      <c r="A175" s="33" t="s">
        <v>80</v>
      </c>
      <c r="B175" s="19" t="s">
        <v>88</v>
      </c>
      <c r="C175" s="19">
        <v>700</v>
      </c>
      <c r="D175" s="49">
        <f>D176</f>
        <v>8.8000000000000007</v>
      </c>
      <c r="E175" s="13"/>
      <c r="F175" s="39"/>
    </row>
    <row r="176" spans="1:6" ht="12.75" customHeight="1">
      <c r="A176" s="33" t="s">
        <v>22</v>
      </c>
      <c r="B176" s="19" t="s">
        <v>88</v>
      </c>
      <c r="C176" s="19">
        <v>730</v>
      </c>
      <c r="D176" s="49">
        <v>8.8000000000000007</v>
      </c>
      <c r="E176" s="13"/>
      <c r="F176" s="39"/>
    </row>
    <row r="177" spans="1:6" ht="43.5" customHeight="1">
      <c r="A177" s="50" t="s">
        <v>204</v>
      </c>
      <c r="B177" s="10" t="s">
        <v>89</v>
      </c>
      <c r="C177" s="10"/>
      <c r="D177" s="36">
        <f>D178+D185</f>
        <v>30071</v>
      </c>
      <c r="E177" s="41"/>
      <c r="F177" s="39"/>
    </row>
    <row r="178" spans="1:6" ht="27" customHeight="1">
      <c r="A178" s="50" t="s">
        <v>85</v>
      </c>
      <c r="B178" s="10" t="s">
        <v>90</v>
      </c>
      <c r="C178" s="10"/>
      <c r="D178" s="36">
        <f>D179+D182</f>
        <v>30071</v>
      </c>
      <c r="E178" s="13"/>
      <c r="F178" s="39"/>
    </row>
    <row r="179" spans="1:6" ht="25.5">
      <c r="A179" s="33" t="s">
        <v>10</v>
      </c>
      <c r="B179" s="19" t="s">
        <v>132</v>
      </c>
      <c r="C179" s="19"/>
      <c r="D179" s="49">
        <f>D180</f>
        <v>24903</v>
      </c>
      <c r="E179" s="13"/>
      <c r="F179" s="39"/>
    </row>
    <row r="180" spans="1:6">
      <c r="A180" s="63" t="s">
        <v>8</v>
      </c>
      <c r="B180" s="19" t="s">
        <v>132</v>
      </c>
      <c r="C180" s="19">
        <v>500</v>
      </c>
      <c r="D180" s="49">
        <f>D181</f>
        <v>24903</v>
      </c>
      <c r="E180" s="13"/>
      <c r="F180" s="39"/>
    </row>
    <row r="181" spans="1:6">
      <c r="A181" s="33" t="s">
        <v>86</v>
      </c>
      <c r="B181" s="19" t="s">
        <v>132</v>
      </c>
      <c r="C181" s="19">
        <v>510</v>
      </c>
      <c r="D181" s="49">
        <v>24903</v>
      </c>
      <c r="E181" s="13"/>
      <c r="F181" s="39"/>
    </row>
    <row r="182" spans="1:6" ht="63.75">
      <c r="A182" s="24" t="s">
        <v>31</v>
      </c>
      <c r="B182" s="10" t="s">
        <v>105</v>
      </c>
      <c r="C182" s="10"/>
      <c r="D182" s="36">
        <f>D183</f>
        <v>5168</v>
      </c>
      <c r="E182" s="13"/>
      <c r="F182" s="39"/>
    </row>
    <row r="183" spans="1:6">
      <c r="A183" s="63" t="s">
        <v>8</v>
      </c>
      <c r="B183" s="19" t="s">
        <v>105</v>
      </c>
      <c r="C183" s="19">
        <v>500</v>
      </c>
      <c r="D183" s="49">
        <f>D184</f>
        <v>5168</v>
      </c>
      <c r="E183" s="13"/>
      <c r="F183" s="39"/>
    </row>
    <row r="184" spans="1:6">
      <c r="A184" s="33" t="s">
        <v>86</v>
      </c>
      <c r="B184" s="19" t="s">
        <v>105</v>
      </c>
      <c r="C184" s="19">
        <v>510</v>
      </c>
      <c r="D184" s="49">
        <v>5168</v>
      </c>
      <c r="E184" s="13"/>
      <c r="F184" s="39"/>
    </row>
    <row r="185" spans="1:6" ht="0.75" customHeight="1">
      <c r="A185" s="50" t="s">
        <v>91</v>
      </c>
      <c r="B185" s="10" t="s">
        <v>92</v>
      </c>
      <c r="C185" s="10"/>
      <c r="D185" s="36">
        <f>D186</f>
        <v>0</v>
      </c>
      <c r="E185" s="13"/>
      <c r="F185" s="39"/>
    </row>
    <row r="186" spans="1:6">
      <c r="A186" s="33" t="s">
        <v>23</v>
      </c>
      <c r="B186" s="19" t="s">
        <v>133</v>
      </c>
      <c r="C186" s="19"/>
      <c r="D186" s="49">
        <f>D187</f>
        <v>0</v>
      </c>
      <c r="E186" s="13"/>
      <c r="F186" s="39"/>
    </row>
    <row r="187" spans="1:6">
      <c r="A187" s="63" t="s">
        <v>8</v>
      </c>
      <c r="B187" s="19" t="s">
        <v>133</v>
      </c>
      <c r="C187" s="19">
        <v>500</v>
      </c>
      <c r="D187" s="49">
        <f>D188</f>
        <v>0</v>
      </c>
      <c r="E187" s="13"/>
      <c r="F187" s="39"/>
    </row>
    <row r="188" spans="1:6">
      <c r="A188" s="33" t="s">
        <v>86</v>
      </c>
      <c r="B188" s="19" t="s">
        <v>133</v>
      </c>
      <c r="C188" s="19">
        <v>510</v>
      </c>
      <c r="D188" s="49"/>
      <c r="E188" s="13"/>
      <c r="F188" s="39"/>
    </row>
    <row r="189" spans="1:6" ht="41.25" customHeight="1">
      <c r="A189" s="50" t="s">
        <v>205</v>
      </c>
      <c r="B189" s="10" t="s">
        <v>93</v>
      </c>
      <c r="C189" s="19"/>
      <c r="D189" s="36">
        <f>D190</f>
        <v>2121.9</v>
      </c>
      <c r="E189" s="41"/>
      <c r="F189" s="39"/>
    </row>
    <row r="190" spans="1:6" ht="37.5" customHeight="1">
      <c r="A190" s="50" t="s">
        <v>94</v>
      </c>
      <c r="B190" s="10" t="s">
        <v>95</v>
      </c>
      <c r="C190" s="19"/>
      <c r="D190" s="36">
        <f>D191</f>
        <v>2121.9</v>
      </c>
      <c r="E190" s="13"/>
      <c r="F190" s="39"/>
    </row>
    <row r="191" spans="1:6" ht="49.5" customHeight="1">
      <c r="A191" s="33" t="s">
        <v>12</v>
      </c>
      <c r="B191" s="19" t="s">
        <v>134</v>
      </c>
      <c r="C191" s="10"/>
      <c r="D191" s="36">
        <f>D192</f>
        <v>2121.9</v>
      </c>
      <c r="E191" s="13"/>
      <c r="F191" s="39"/>
    </row>
    <row r="192" spans="1:6" ht="22.5" customHeight="1">
      <c r="A192" s="33" t="s">
        <v>8</v>
      </c>
      <c r="B192" s="19" t="s">
        <v>134</v>
      </c>
      <c r="C192" s="19">
        <v>500</v>
      </c>
      <c r="D192" s="49">
        <f>D193</f>
        <v>2121.9</v>
      </c>
      <c r="E192" s="13"/>
      <c r="F192" s="39"/>
    </row>
    <row r="193" spans="1:6" ht="21.75" customHeight="1">
      <c r="A193" s="33" t="s">
        <v>11</v>
      </c>
      <c r="B193" s="19" t="s">
        <v>134</v>
      </c>
      <c r="C193" s="19">
        <v>540</v>
      </c>
      <c r="D193" s="49">
        <v>2121.9</v>
      </c>
      <c r="E193" s="13"/>
      <c r="F193" s="39"/>
    </row>
    <row r="194" spans="1:6" ht="24" customHeight="1">
      <c r="A194" s="24" t="s">
        <v>81</v>
      </c>
      <c r="B194" s="10" t="s">
        <v>55</v>
      </c>
      <c r="C194" s="10"/>
      <c r="D194" s="36">
        <f>D195+D202</f>
        <v>24270.1</v>
      </c>
      <c r="E194" s="41"/>
      <c r="F194" s="39"/>
    </row>
    <row r="195" spans="1:6" ht="27.75" customHeight="1">
      <c r="A195" s="24" t="s">
        <v>54</v>
      </c>
      <c r="B195" s="10" t="s">
        <v>56</v>
      </c>
      <c r="C195" s="10"/>
      <c r="D195" s="36">
        <f>D196+D199</f>
        <v>9287.7000000000007</v>
      </c>
      <c r="E195" s="13"/>
      <c r="F195" s="39"/>
    </row>
    <row r="196" spans="1:6" ht="18" customHeight="1">
      <c r="A196" s="24" t="s">
        <v>1</v>
      </c>
      <c r="B196" s="10" t="s">
        <v>135</v>
      </c>
      <c r="C196" s="10"/>
      <c r="D196" s="36">
        <f>D197</f>
        <v>9060.2000000000007</v>
      </c>
      <c r="E196" s="13"/>
      <c r="F196" s="39"/>
    </row>
    <row r="197" spans="1:6" ht="43.5" customHeight="1">
      <c r="A197" s="18" t="s">
        <v>48</v>
      </c>
      <c r="B197" s="19" t="s">
        <v>135</v>
      </c>
      <c r="C197" s="19">
        <v>100</v>
      </c>
      <c r="D197" s="49">
        <f>D198</f>
        <v>9060.2000000000007</v>
      </c>
      <c r="E197" s="13"/>
      <c r="F197" s="39"/>
    </row>
    <row r="198" spans="1:6" ht="15.75" customHeight="1">
      <c r="A198" s="18" t="s">
        <v>49</v>
      </c>
      <c r="B198" s="19" t="s">
        <v>135</v>
      </c>
      <c r="C198" s="19">
        <v>120</v>
      </c>
      <c r="D198" s="34">
        <f>9082.6-22.4</f>
        <v>9060.2000000000007</v>
      </c>
      <c r="E198" s="13"/>
      <c r="F198" s="39"/>
    </row>
    <row r="199" spans="1:6" ht="48" customHeight="1">
      <c r="A199" s="24" t="s">
        <v>144</v>
      </c>
      <c r="B199" s="10" t="s">
        <v>145</v>
      </c>
      <c r="C199" s="10"/>
      <c r="D199" s="36">
        <f>D200</f>
        <v>227.5</v>
      </c>
      <c r="E199" s="13"/>
      <c r="F199" s="39"/>
    </row>
    <row r="200" spans="1:6" ht="33.75" customHeight="1">
      <c r="A200" s="18" t="s">
        <v>50</v>
      </c>
      <c r="B200" s="19" t="s">
        <v>145</v>
      </c>
      <c r="C200" s="19">
        <v>200</v>
      </c>
      <c r="D200" s="49">
        <f>D201</f>
        <v>227.5</v>
      </c>
      <c r="E200" s="13"/>
      <c r="F200" s="39"/>
    </row>
    <row r="201" spans="1:6" ht="30.75" customHeight="1">
      <c r="A201" s="18" t="s">
        <v>51</v>
      </c>
      <c r="B201" s="19" t="s">
        <v>145</v>
      </c>
      <c r="C201" s="19">
        <v>240</v>
      </c>
      <c r="D201" s="34">
        <v>227.5</v>
      </c>
      <c r="E201" s="13"/>
      <c r="F201" s="39"/>
    </row>
    <row r="202" spans="1:6" ht="42.75" customHeight="1">
      <c r="A202" s="50" t="s">
        <v>124</v>
      </c>
      <c r="B202" s="10" t="s">
        <v>125</v>
      </c>
      <c r="C202" s="10"/>
      <c r="D202" s="32">
        <f>D203</f>
        <v>14982.4</v>
      </c>
      <c r="E202" s="13"/>
      <c r="F202" s="39"/>
    </row>
    <row r="203" spans="1:6" ht="30" customHeight="1">
      <c r="A203" s="24" t="s">
        <v>122</v>
      </c>
      <c r="B203" s="10" t="s">
        <v>126</v>
      </c>
      <c r="C203" s="10"/>
      <c r="D203" s="32">
        <f>D204+D206+D208</f>
        <v>14982.4</v>
      </c>
      <c r="E203" s="13"/>
      <c r="F203" s="39"/>
    </row>
    <row r="204" spans="1:6" ht="41.25" customHeight="1">
      <c r="A204" s="18" t="s">
        <v>48</v>
      </c>
      <c r="B204" s="19" t="s">
        <v>126</v>
      </c>
      <c r="C204" s="19">
        <v>100</v>
      </c>
      <c r="D204" s="34">
        <f>D205</f>
        <v>10400.4</v>
      </c>
      <c r="E204" s="13"/>
      <c r="F204" s="39"/>
    </row>
    <row r="205" spans="1:6" ht="30.75" customHeight="1">
      <c r="A205" s="33" t="s">
        <v>57</v>
      </c>
      <c r="B205" s="19" t="s">
        <v>126</v>
      </c>
      <c r="C205" s="19">
        <v>110</v>
      </c>
      <c r="D205" s="34">
        <v>10400.4</v>
      </c>
      <c r="E205" s="13"/>
      <c r="F205" s="39"/>
    </row>
    <row r="206" spans="1:6" ht="30.75" customHeight="1">
      <c r="A206" s="18" t="s">
        <v>50</v>
      </c>
      <c r="B206" s="19" t="s">
        <v>126</v>
      </c>
      <c r="C206" s="19">
        <v>200</v>
      </c>
      <c r="D206" s="34">
        <f>D207</f>
        <v>4576.5</v>
      </c>
      <c r="E206" s="13"/>
      <c r="F206" s="39"/>
    </row>
    <row r="207" spans="1:6" ht="30.75" customHeight="1">
      <c r="A207" s="18" t="s">
        <v>51</v>
      </c>
      <c r="B207" s="19" t="s">
        <v>126</v>
      </c>
      <c r="C207" s="19">
        <v>240</v>
      </c>
      <c r="D207" s="34">
        <v>4576.5</v>
      </c>
      <c r="E207" s="13"/>
      <c r="F207" s="39"/>
    </row>
    <row r="208" spans="1:6" ht="21.75" customHeight="1">
      <c r="A208" s="18" t="s">
        <v>19</v>
      </c>
      <c r="B208" s="19" t="s">
        <v>126</v>
      </c>
      <c r="C208" s="19">
        <v>800</v>
      </c>
      <c r="D208" s="34">
        <f>D209</f>
        <v>5.5</v>
      </c>
      <c r="E208" s="13"/>
      <c r="F208" s="39"/>
    </row>
    <row r="209" spans="1:6" ht="18" customHeight="1">
      <c r="A209" s="18" t="s">
        <v>17</v>
      </c>
      <c r="B209" s="19" t="s">
        <v>126</v>
      </c>
      <c r="C209" s="19">
        <v>850</v>
      </c>
      <c r="D209" s="34">
        <v>5.5</v>
      </c>
      <c r="E209" s="13"/>
      <c r="F209" s="39"/>
    </row>
    <row r="210" spans="1:6" s="4" customFormat="1" ht="62.25" customHeight="1">
      <c r="A210" s="24" t="s">
        <v>185</v>
      </c>
      <c r="B210" s="10" t="s">
        <v>65</v>
      </c>
      <c r="C210" s="10"/>
      <c r="D210" s="36">
        <f>D214+D220+D211+D217</f>
        <v>3758.7</v>
      </c>
      <c r="E210" s="13"/>
      <c r="F210" s="13"/>
    </row>
    <row r="211" spans="1:6" s="4" customFormat="1" ht="27.75" customHeight="1">
      <c r="A211" s="24" t="s">
        <v>229</v>
      </c>
      <c r="B211" s="27" t="s">
        <v>228</v>
      </c>
      <c r="C211" s="64"/>
      <c r="D211" s="57">
        <f>D212</f>
        <v>35</v>
      </c>
      <c r="E211" s="13"/>
      <c r="F211" s="13"/>
    </row>
    <row r="212" spans="1:6" s="4" customFormat="1" ht="24.75" customHeight="1">
      <c r="A212" s="18" t="s">
        <v>50</v>
      </c>
      <c r="B212" s="29" t="s">
        <v>228</v>
      </c>
      <c r="C212" s="65">
        <v>200</v>
      </c>
      <c r="D212" s="66">
        <f>D213</f>
        <v>35</v>
      </c>
      <c r="E212" s="13"/>
      <c r="F212" s="13"/>
    </row>
    <row r="213" spans="1:6" s="4" customFormat="1" ht="30" customHeight="1">
      <c r="A213" s="18" t="s">
        <v>51</v>
      </c>
      <c r="B213" s="29" t="s">
        <v>228</v>
      </c>
      <c r="C213" s="31">
        <v>240</v>
      </c>
      <c r="D213" s="66">
        <v>35</v>
      </c>
      <c r="E213" s="13"/>
      <c r="F213" s="13"/>
    </row>
    <row r="214" spans="1:6" ht="33.75" customHeight="1">
      <c r="A214" s="24" t="s">
        <v>14</v>
      </c>
      <c r="B214" s="10" t="s">
        <v>115</v>
      </c>
      <c r="C214" s="10"/>
      <c r="D214" s="36">
        <f>D215</f>
        <v>3623.7</v>
      </c>
      <c r="E214" s="13"/>
      <c r="F214" s="39"/>
    </row>
    <row r="215" spans="1:6" ht="43.5" customHeight="1">
      <c r="A215" s="18" t="s">
        <v>48</v>
      </c>
      <c r="B215" s="19" t="s">
        <v>115</v>
      </c>
      <c r="C215" s="19">
        <v>100</v>
      </c>
      <c r="D215" s="49">
        <f>D216</f>
        <v>3623.7</v>
      </c>
      <c r="E215" s="13"/>
      <c r="F215" s="39"/>
    </row>
    <row r="216" spans="1:6" ht="30" customHeight="1">
      <c r="A216" s="33" t="s">
        <v>57</v>
      </c>
      <c r="B216" s="19" t="s">
        <v>115</v>
      </c>
      <c r="C216" s="19">
        <v>110</v>
      </c>
      <c r="D216" s="34">
        <v>3623.7</v>
      </c>
      <c r="E216" s="13"/>
      <c r="F216" s="39"/>
    </row>
    <row r="217" spans="1:6" ht="16.5" customHeight="1">
      <c r="A217" s="26" t="s">
        <v>9</v>
      </c>
      <c r="B217" s="27" t="s">
        <v>239</v>
      </c>
      <c r="C217" s="27"/>
      <c r="D217" s="32">
        <f>D218</f>
        <v>50</v>
      </c>
      <c r="E217" s="13"/>
      <c r="F217" s="39"/>
    </row>
    <row r="218" spans="1:6" ht="30" customHeight="1">
      <c r="A218" s="18" t="s">
        <v>50</v>
      </c>
      <c r="B218" s="29" t="s">
        <v>239</v>
      </c>
      <c r="C218" s="29">
        <v>200</v>
      </c>
      <c r="D218" s="34">
        <f>D219</f>
        <v>50</v>
      </c>
      <c r="E218" s="13"/>
      <c r="F218" s="39"/>
    </row>
    <row r="219" spans="1:6" ht="30" customHeight="1">
      <c r="A219" s="18" t="s">
        <v>51</v>
      </c>
      <c r="B219" s="29" t="s">
        <v>239</v>
      </c>
      <c r="C219" s="29">
        <v>240</v>
      </c>
      <c r="D219" s="34">
        <v>50</v>
      </c>
      <c r="E219" s="13"/>
      <c r="F219" s="39"/>
    </row>
    <row r="220" spans="1:6" s="4" customFormat="1" ht="25.5">
      <c r="A220" s="24" t="s">
        <v>193</v>
      </c>
      <c r="B220" s="10" t="s">
        <v>192</v>
      </c>
      <c r="C220" s="67"/>
      <c r="D220" s="52">
        <f>D221</f>
        <v>50</v>
      </c>
      <c r="E220" s="13"/>
      <c r="F220" s="13"/>
    </row>
    <row r="221" spans="1:6" s="4" customFormat="1">
      <c r="A221" s="17" t="s">
        <v>8</v>
      </c>
      <c r="B221" s="19" t="s">
        <v>192</v>
      </c>
      <c r="C221" s="31">
        <v>500</v>
      </c>
      <c r="D221" s="16">
        <f>D222</f>
        <v>50</v>
      </c>
      <c r="E221" s="13"/>
      <c r="F221" s="13"/>
    </row>
    <row r="222" spans="1:6" s="4" customFormat="1" ht="15.75" customHeight="1">
      <c r="A222" s="17" t="s">
        <v>11</v>
      </c>
      <c r="B222" s="19" t="s">
        <v>192</v>
      </c>
      <c r="C222" s="31">
        <v>540</v>
      </c>
      <c r="D222" s="16">
        <v>50</v>
      </c>
      <c r="E222" s="13"/>
      <c r="F222" s="13"/>
    </row>
    <row r="223" spans="1:6" ht="27" customHeight="1">
      <c r="A223" s="47" t="s">
        <v>186</v>
      </c>
      <c r="B223" s="10" t="s">
        <v>107</v>
      </c>
      <c r="C223" s="55"/>
      <c r="D223" s="32">
        <f>D224+D245</f>
        <v>17597.5</v>
      </c>
      <c r="E223" s="13"/>
      <c r="F223" s="39"/>
    </row>
    <row r="224" spans="1:6" ht="29.25" customHeight="1">
      <c r="A224" s="24" t="s">
        <v>111</v>
      </c>
      <c r="B224" s="10" t="s">
        <v>112</v>
      </c>
      <c r="C224" s="55"/>
      <c r="D224" s="32">
        <f>D225+D228+D231+D234+D239+D242</f>
        <v>13670</v>
      </c>
      <c r="E224" s="13"/>
      <c r="F224" s="39"/>
    </row>
    <row r="225" spans="1:6" ht="69" customHeight="1">
      <c r="A225" s="24" t="s">
        <v>29</v>
      </c>
      <c r="B225" s="55" t="s">
        <v>116</v>
      </c>
      <c r="C225" s="55"/>
      <c r="D225" s="32">
        <f>D226</f>
        <v>121.2</v>
      </c>
      <c r="E225" s="13"/>
      <c r="F225" s="39"/>
    </row>
    <row r="226" spans="1:6" ht="26.25" customHeight="1">
      <c r="A226" s="48" t="s">
        <v>37</v>
      </c>
      <c r="B226" s="56" t="s">
        <v>116</v>
      </c>
      <c r="C226" s="19">
        <v>300</v>
      </c>
      <c r="D226" s="34">
        <f>D227</f>
        <v>121.2</v>
      </c>
      <c r="E226" s="13"/>
      <c r="F226" s="39"/>
    </row>
    <row r="227" spans="1:6" ht="30.75" customHeight="1">
      <c r="A227" s="48" t="s">
        <v>26</v>
      </c>
      <c r="B227" s="56" t="s">
        <v>116</v>
      </c>
      <c r="C227" s="56">
        <v>310</v>
      </c>
      <c r="D227" s="34">
        <v>121.2</v>
      </c>
      <c r="E227" s="13"/>
      <c r="F227" s="39"/>
    </row>
    <row r="228" spans="1:6" ht="31.5" customHeight="1">
      <c r="A228" s="24" t="s">
        <v>30</v>
      </c>
      <c r="B228" s="55" t="s">
        <v>117</v>
      </c>
      <c r="C228" s="56"/>
      <c r="D228" s="32">
        <f>D229</f>
        <v>155.19999999999999</v>
      </c>
      <c r="E228" s="13"/>
      <c r="F228" s="39"/>
    </row>
    <row r="229" spans="1:6" ht="27.75" customHeight="1">
      <c r="A229" s="48" t="s">
        <v>37</v>
      </c>
      <c r="B229" s="56" t="s">
        <v>117</v>
      </c>
      <c r="C229" s="19">
        <v>300</v>
      </c>
      <c r="D229" s="34">
        <f>D230</f>
        <v>155.19999999999999</v>
      </c>
      <c r="E229" s="13"/>
      <c r="F229" s="39"/>
    </row>
    <row r="230" spans="1:6" ht="24" customHeight="1">
      <c r="A230" s="33" t="s">
        <v>21</v>
      </c>
      <c r="B230" s="56" t="s">
        <v>117</v>
      </c>
      <c r="C230" s="56">
        <v>320</v>
      </c>
      <c r="D230" s="34">
        <v>155.19999999999999</v>
      </c>
      <c r="E230" s="13"/>
      <c r="F230" s="39"/>
    </row>
    <row r="231" spans="1:6" ht="30" customHeight="1">
      <c r="A231" s="24" t="s">
        <v>42</v>
      </c>
      <c r="B231" s="55" t="s">
        <v>118</v>
      </c>
      <c r="C231" s="10"/>
      <c r="D231" s="36">
        <f>D232</f>
        <v>1454.5</v>
      </c>
      <c r="E231" s="13"/>
      <c r="F231" s="39"/>
    </row>
    <row r="232" spans="1:6" ht="17.25" customHeight="1">
      <c r="A232" s="48" t="s">
        <v>37</v>
      </c>
      <c r="B232" s="56" t="s">
        <v>118</v>
      </c>
      <c r="C232" s="19">
        <v>300</v>
      </c>
      <c r="D232" s="49">
        <f>D233</f>
        <v>1454.5</v>
      </c>
      <c r="E232" s="13"/>
      <c r="F232" s="39"/>
    </row>
    <row r="233" spans="1:6">
      <c r="A233" s="48" t="s">
        <v>26</v>
      </c>
      <c r="B233" s="56" t="s">
        <v>118</v>
      </c>
      <c r="C233" s="56">
        <v>310</v>
      </c>
      <c r="D233" s="49">
        <v>1454.5</v>
      </c>
      <c r="E233" s="13"/>
      <c r="F233" s="39"/>
    </row>
    <row r="234" spans="1:6">
      <c r="A234" s="24" t="s">
        <v>43</v>
      </c>
      <c r="B234" s="55" t="s">
        <v>119</v>
      </c>
      <c r="C234" s="10"/>
      <c r="D234" s="36">
        <f>D237+D235</f>
        <v>973.6</v>
      </c>
      <c r="E234" s="13"/>
      <c r="F234" s="39"/>
    </row>
    <row r="235" spans="1:6">
      <c r="A235" s="33" t="s">
        <v>45</v>
      </c>
      <c r="B235" s="56" t="s">
        <v>119</v>
      </c>
      <c r="C235" s="19">
        <v>200</v>
      </c>
      <c r="D235" s="49">
        <f>D236</f>
        <v>0</v>
      </c>
      <c r="E235" s="13"/>
      <c r="F235" s="39"/>
    </row>
    <row r="236" spans="1:6">
      <c r="A236" s="33" t="s">
        <v>25</v>
      </c>
      <c r="B236" s="56" t="s">
        <v>119</v>
      </c>
      <c r="C236" s="19">
        <v>240</v>
      </c>
      <c r="D236" s="49"/>
      <c r="E236" s="13"/>
      <c r="F236" s="39"/>
    </row>
    <row r="237" spans="1:6">
      <c r="A237" s="48" t="s">
        <v>37</v>
      </c>
      <c r="B237" s="56" t="s">
        <v>119</v>
      </c>
      <c r="C237" s="19">
        <v>300</v>
      </c>
      <c r="D237" s="49">
        <f>D238</f>
        <v>973.6</v>
      </c>
      <c r="E237" s="13"/>
      <c r="F237" s="39"/>
    </row>
    <row r="238" spans="1:6">
      <c r="A238" s="33" t="s">
        <v>21</v>
      </c>
      <c r="B238" s="56" t="s">
        <v>119</v>
      </c>
      <c r="C238" s="19">
        <v>320</v>
      </c>
      <c r="D238" s="49">
        <v>973.6</v>
      </c>
      <c r="E238" s="13"/>
      <c r="F238" s="39"/>
    </row>
    <row r="239" spans="1:6" ht="39" customHeight="1">
      <c r="A239" s="24" t="s">
        <v>44</v>
      </c>
      <c r="B239" s="55" t="s">
        <v>120</v>
      </c>
      <c r="C239" s="10"/>
      <c r="D239" s="36">
        <f>D240</f>
        <v>9389</v>
      </c>
      <c r="E239" s="13"/>
      <c r="F239" s="39"/>
    </row>
    <row r="240" spans="1:6">
      <c r="A240" s="48" t="s">
        <v>37</v>
      </c>
      <c r="B240" s="56" t="s">
        <v>120</v>
      </c>
      <c r="C240" s="19">
        <v>300</v>
      </c>
      <c r="D240" s="49">
        <f>D241</f>
        <v>9389</v>
      </c>
      <c r="E240" s="13"/>
      <c r="F240" s="39"/>
    </row>
    <row r="241" spans="1:6" ht="15" customHeight="1">
      <c r="A241" s="48" t="s">
        <v>26</v>
      </c>
      <c r="B241" s="56" t="s">
        <v>120</v>
      </c>
      <c r="C241" s="56">
        <v>310</v>
      </c>
      <c r="D241" s="49">
        <v>9389</v>
      </c>
      <c r="E241" s="13"/>
      <c r="F241" s="39"/>
    </row>
    <row r="242" spans="1:6" ht="68.25" customHeight="1">
      <c r="A242" s="24" t="s">
        <v>160</v>
      </c>
      <c r="B242" s="55" t="s">
        <v>162</v>
      </c>
      <c r="C242" s="55"/>
      <c r="D242" s="36">
        <f>D243</f>
        <v>1576.5</v>
      </c>
      <c r="E242" s="13"/>
      <c r="F242" s="39"/>
    </row>
    <row r="243" spans="1:6" ht="28.5" customHeight="1">
      <c r="A243" s="33" t="s">
        <v>269</v>
      </c>
      <c r="B243" s="56" t="s">
        <v>162</v>
      </c>
      <c r="C243" s="56">
        <v>400</v>
      </c>
      <c r="D243" s="49">
        <f>D244</f>
        <v>1576.5</v>
      </c>
      <c r="E243" s="13"/>
      <c r="F243" s="39"/>
    </row>
    <row r="244" spans="1:6" ht="16.5" customHeight="1">
      <c r="A244" s="77" t="s">
        <v>161</v>
      </c>
      <c r="B244" s="56" t="s">
        <v>162</v>
      </c>
      <c r="C244" s="56">
        <v>410</v>
      </c>
      <c r="D244" s="49">
        <v>1576.5</v>
      </c>
      <c r="E244" s="13"/>
      <c r="F244" s="39"/>
    </row>
    <row r="245" spans="1:6" ht="21" customHeight="1">
      <c r="A245" s="24" t="s">
        <v>110</v>
      </c>
      <c r="B245" s="10" t="s">
        <v>108</v>
      </c>
      <c r="C245" s="10"/>
      <c r="D245" s="32">
        <f>D246+D251</f>
        <v>3927.5</v>
      </c>
      <c r="E245" s="13"/>
      <c r="F245" s="39"/>
    </row>
    <row r="246" spans="1:6" ht="40.5" customHeight="1">
      <c r="A246" s="24" t="s">
        <v>15</v>
      </c>
      <c r="B246" s="10" t="s">
        <v>109</v>
      </c>
      <c r="C246" s="19"/>
      <c r="D246" s="32">
        <f>D247+D249</f>
        <v>3926.5</v>
      </c>
      <c r="E246" s="13"/>
      <c r="F246" s="39"/>
    </row>
    <row r="247" spans="1:6" ht="42.75" customHeight="1">
      <c r="A247" s="18" t="s">
        <v>48</v>
      </c>
      <c r="B247" s="19" t="s">
        <v>109</v>
      </c>
      <c r="C247" s="19">
        <v>100</v>
      </c>
      <c r="D247" s="34">
        <f>D248</f>
        <v>3545</v>
      </c>
      <c r="E247" s="13"/>
      <c r="F247" s="39"/>
    </row>
    <row r="248" spans="1:6" ht="27" customHeight="1">
      <c r="A248" s="33" t="s">
        <v>57</v>
      </c>
      <c r="B248" s="19" t="s">
        <v>109</v>
      </c>
      <c r="C248" s="19">
        <v>110</v>
      </c>
      <c r="D248" s="34">
        <v>3545</v>
      </c>
      <c r="E248" s="13"/>
      <c r="F248" s="39"/>
    </row>
    <row r="249" spans="1:6" ht="24.75" customHeight="1">
      <c r="A249" s="18" t="s">
        <v>50</v>
      </c>
      <c r="B249" s="19" t="s">
        <v>109</v>
      </c>
      <c r="C249" s="19">
        <v>200</v>
      </c>
      <c r="D249" s="34">
        <f>D250</f>
        <v>381.5</v>
      </c>
      <c r="E249" s="13"/>
      <c r="F249" s="39"/>
    </row>
    <row r="250" spans="1:6" ht="27.75" customHeight="1">
      <c r="A250" s="18" t="s">
        <v>51</v>
      </c>
      <c r="B250" s="19" t="s">
        <v>109</v>
      </c>
      <c r="C250" s="19">
        <v>240</v>
      </c>
      <c r="D250" s="34">
        <v>381.5</v>
      </c>
      <c r="E250" s="13"/>
      <c r="F250" s="39"/>
    </row>
    <row r="251" spans="1:6" ht="27.75" customHeight="1">
      <c r="A251" s="68" t="s">
        <v>159</v>
      </c>
      <c r="B251" s="10" t="s">
        <v>172</v>
      </c>
      <c r="C251" s="10"/>
      <c r="D251" s="32">
        <f>D252</f>
        <v>1</v>
      </c>
      <c r="E251" s="13"/>
      <c r="F251" s="39"/>
    </row>
    <row r="252" spans="1:6" ht="27.75" customHeight="1">
      <c r="A252" s="18" t="s">
        <v>51</v>
      </c>
      <c r="B252" s="19" t="s">
        <v>172</v>
      </c>
      <c r="C252" s="19">
        <v>200</v>
      </c>
      <c r="D252" s="34">
        <f>D253</f>
        <v>1</v>
      </c>
      <c r="E252" s="13"/>
      <c r="F252" s="39"/>
    </row>
    <row r="253" spans="1:6" ht="27.75" customHeight="1">
      <c r="A253" s="18" t="s">
        <v>50</v>
      </c>
      <c r="B253" s="19" t="s">
        <v>172</v>
      </c>
      <c r="C253" s="19">
        <v>240</v>
      </c>
      <c r="D253" s="34">
        <v>1</v>
      </c>
      <c r="E253" s="13"/>
      <c r="F253" s="39"/>
    </row>
    <row r="254" spans="1:6" ht="25.5">
      <c r="A254" s="26" t="s">
        <v>179</v>
      </c>
      <c r="B254" s="10" t="s">
        <v>226</v>
      </c>
      <c r="C254" s="31"/>
      <c r="D254" s="32">
        <f>D255</f>
        <v>1010.1</v>
      </c>
      <c r="E254" s="13"/>
      <c r="F254" s="39"/>
    </row>
    <row r="255" spans="1:6" ht="25.5">
      <c r="A255" s="24" t="s">
        <v>180</v>
      </c>
      <c r="B255" s="10" t="s">
        <v>227</v>
      </c>
      <c r="C255" s="31"/>
      <c r="D255" s="34">
        <f>D256+D258</f>
        <v>1010.1</v>
      </c>
      <c r="E255" s="13"/>
      <c r="F255" s="39"/>
    </row>
    <row r="256" spans="1:6">
      <c r="A256" s="17" t="s">
        <v>8</v>
      </c>
      <c r="B256" s="19" t="s">
        <v>227</v>
      </c>
      <c r="C256" s="31">
        <v>500</v>
      </c>
      <c r="D256" s="34">
        <f>D257</f>
        <v>1010.1</v>
      </c>
      <c r="E256" s="13"/>
      <c r="F256" s="39"/>
    </row>
    <row r="257" spans="1:6" ht="12" customHeight="1">
      <c r="A257" s="14" t="s">
        <v>218</v>
      </c>
      <c r="B257" s="19" t="s">
        <v>227</v>
      </c>
      <c r="C257" s="31">
        <v>520</v>
      </c>
      <c r="D257" s="34">
        <v>1010.1</v>
      </c>
      <c r="E257" s="13"/>
      <c r="F257" s="39"/>
    </row>
    <row r="258" spans="1:6" ht="17.25" customHeight="1">
      <c r="A258" s="17" t="s">
        <v>19</v>
      </c>
      <c r="B258" s="19" t="s">
        <v>227</v>
      </c>
      <c r="C258" s="15" t="s">
        <v>33</v>
      </c>
      <c r="D258" s="34">
        <f>D259</f>
        <v>0</v>
      </c>
      <c r="E258" s="13"/>
      <c r="F258" s="39"/>
    </row>
    <row r="259" spans="1:6">
      <c r="A259" s="17" t="s">
        <v>20</v>
      </c>
      <c r="B259" s="19" t="s">
        <v>227</v>
      </c>
      <c r="C259" s="15" t="s">
        <v>223</v>
      </c>
      <c r="D259" s="34"/>
      <c r="E259" s="13"/>
      <c r="F259" s="39"/>
    </row>
    <row r="260" spans="1:6" ht="25.5">
      <c r="A260" s="20" t="s">
        <v>232</v>
      </c>
      <c r="B260" s="67" t="s">
        <v>230</v>
      </c>
      <c r="C260" s="67"/>
      <c r="D260" s="52">
        <f>D261</f>
        <v>1657.3</v>
      </c>
      <c r="E260" s="13"/>
      <c r="F260" s="39"/>
    </row>
    <row r="261" spans="1:6" ht="25.5">
      <c r="A261" s="20" t="s">
        <v>233</v>
      </c>
      <c r="B261" s="67" t="s">
        <v>231</v>
      </c>
      <c r="C261" s="67"/>
      <c r="D261" s="52">
        <f>D262</f>
        <v>1657.3</v>
      </c>
      <c r="E261" s="13"/>
      <c r="F261" s="39"/>
    </row>
    <row r="262" spans="1:6" ht="25.5">
      <c r="A262" s="18" t="s">
        <v>50</v>
      </c>
      <c r="B262" s="31" t="s">
        <v>231</v>
      </c>
      <c r="C262" s="31">
        <v>200</v>
      </c>
      <c r="D262" s="16">
        <f>D263</f>
        <v>1657.3</v>
      </c>
      <c r="E262" s="13"/>
      <c r="F262" s="39"/>
    </row>
    <row r="263" spans="1:6" ht="25.5">
      <c r="A263" s="18" t="s">
        <v>51</v>
      </c>
      <c r="B263" s="31" t="s">
        <v>231</v>
      </c>
      <c r="C263" s="31">
        <v>240</v>
      </c>
      <c r="D263" s="16">
        <v>1657.3</v>
      </c>
      <c r="E263" s="13"/>
      <c r="F263" s="39"/>
    </row>
    <row r="264" spans="1:6" ht="28.5" customHeight="1">
      <c r="A264" s="69" t="s">
        <v>246</v>
      </c>
      <c r="B264" s="10" t="s">
        <v>244</v>
      </c>
      <c r="C264" s="31"/>
      <c r="D264" s="28">
        <f>D265</f>
        <v>74.2</v>
      </c>
      <c r="E264" s="13"/>
      <c r="F264" s="39"/>
    </row>
    <row r="265" spans="1:6" ht="25.5">
      <c r="A265" s="18" t="s">
        <v>247</v>
      </c>
      <c r="B265" s="10" t="s">
        <v>245</v>
      </c>
      <c r="C265" s="31"/>
      <c r="D265" s="28">
        <f>D266</f>
        <v>74.2</v>
      </c>
      <c r="E265" s="13"/>
      <c r="F265" s="39"/>
    </row>
    <row r="266" spans="1:6" ht="25.5">
      <c r="A266" s="33" t="s">
        <v>71</v>
      </c>
      <c r="B266" s="19" t="s">
        <v>245</v>
      </c>
      <c r="C266" s="31">
        <v>600</v>
      </c>
      <c r="D266" s="16">
        <f>D267</f>
        <v>74.2</v>
      </c>
      <c r="E266" s="13"/>
      <c r="F266" s="39"/>
    </row>
    <row r="267" spans="1:6">
      <c r="A267" s="17" t="s">
        <v>24</v>
      </c>
      <c r="B267" s="19" t="s">
        <v>245</v>
      </c>
      <c r="C267" s="31">
        <v>610</v>
      </c>
      <c r="D267" s="16">
        <v>74.2</v>
      </c>
      <c r="E267" s="13"/>
      <c r="F267" s="39"/>
    </row>
    <row r="268" spans="1:6" ht="15" customHeight="1">
      <c r="A268" s="47" t="s">
        <v>46</v>
      </c>
      <c r="B268" s="10" t="s">
        <v>47</v>
      </c>
      <c r="C268" s="10"/>
      <c r="D268" s="36">
        <f>D269+D272+D284+D287+D290+D293+D299+D305+D308+D311+D326+D331+D336+D339+D348+D353+D314+D319+D345+D357+D302+D281</f>
        <v>73593.399999999994</v>
      </c>
      <c r="E268" s="13"/>
      <c r="F268" s="39"/>
    </row>
    <row r="269" spans="1:6" ht="38.25">
      <c r="A269" s="24" t="s">
        <v>154</v>
      </c>
      <c r="B269" s="10" t="s">
        <v>155</v>
      </c>
      <c r="C269" s="10"/>
      <c r="D269" s="36">
        <f>D270</f>
        <v>1600</v>
      </c>
      <c r="E269" s="13"/>
      <c r="F269" s="39"/>
    </row>
    <row r="270" spans="1:6" ht="25.5">
      <c r="A270" s="33" t="s">
        <v>71</v>
      </c>
      <c r="B270" s="19" t="s">
        <v>155</v>
      </c>
      <c r="C270" s="19">
        <v>600</v>
      </c>
      <c r="D270" s="49">
        <f>D271</f>
        <v>1600</v>
      </c>
      <c r="E270" s="13"/>
      <c r="F270" s="39"/>
    </row>
    <row r="271" spans="1:6">
      <c r="A271" s="33" t="s">
        <v>156</v>
      </c>
      <c r="B271" s="19" t="s">
        <v>155</v>
      </c>
      <c r="C271" s="19">
        <v>620</v>
      </c>
      <c r="D271" s="49">
        <v>1600</v>
      </c>
      <c r="E271" s="13"/>
      <c r="F271" s="39"/>
    </row>
    <row r="272" spans="1:6">
      <c r="A272" s="24" t="s">
        <v>9</v>
      </c>
      <c r="B272" s="10" t="s">
        <v>138</v>
      </c>
      <c r="C272" s="10"/>
      <c r="D272" s="36">
        <f>D279+D273+D275+D277</f>
        <v>1808</v>
      </c>
      <c r="E272" s="13"/>
      <c r="F272" s="39"/>
    </row>
    <row r="273" spans="1:6" ht="25.5">
      <c r="A273" s="18" t="s">
        <v>50</v>
      </c>
      <c r="B273" s="19" t="s">
        <v>138</v>
      </c>
      <c r="C273" s="19">
        <v>200</v>
      </c>
      <c r="D273" s="49">
        <f>D274</f>
        <v>677.6</v>
      </c>
      <c r="E273" s="13"/>
      <c r="F273" s="39"/>
    </row>
    <row r="274" spans="1:6" ht="25.5">
      <c r="A274" s="18" t="s">
        <v>51</v>
      </c>
      <c r="B274" s="19" t="s">
        <v>138</v>
      </c>
      <c r="C274" s="19">
        <v>240</v>
      </c>
      <c r="D274" s="49">
        <v>677.6</v>
      </c>
      <c r="E274" s="13"/>
      <c r="F274" s="39"/>
    </row>
    <row r="275" spans="1:6">
      <c r="A275" s="14" t="s">
        <v>8</v>
      </c>
      <c r="B275" s="19" t="s">
        <v>138</v>
      </c>
      <c r="C275" s="19">
        <v>500</v>
      </c>
      <c r="D275" s="49">
        <f>D276</f>
        <v>554.79999999999995</v>
      </c>
      <c r="E275" s="13"/>
      <c r="F275" s="39"/>
    </row>
    <row r="276" spans="1:6">
      <c r="A276" s="17" t="s">
        <v>11</v>
      </c>
      <c r="B276" s="19" t="s">
        <v>138</v>
      </c>
      <c r="C276" s="19">
        <v>540</v>
      </c>
      <c r="D276" s="49">
        <v>554.79999999999995</v>
      </c>
      <c r="E276" s="13"/>
      <c r="F276" s="39"/>
    </row>
    <row r="277" spans="1:6" ht="25.5">
      <c r="A277" s="33" t="s">
        <v>71</v>
      </c>
      <c r="B277" s="19" t="s">
        <v>138</v>
      </c>
      <c r="C277" s="19">
        <v>600</v>
      </c>
      <c r="D277" s="49">
        <f>D278</f>
        <v>75</v>
      </c>
      <c r="E277" s="13"/>
      <c r="F277" s="39"/>
    </row>
    <row r="278" spans="1:6">
      <c r="A278" s="33" t="s">
        <v>24</v>
      </c>
      <c r="B278" s="19" t="s">
        <v>138</v>
      </c>
      <c r="C278" s="19">
        <v>610</v>
      </c>
      <c r="D278" s="49">
        <v>75</v>
      </c>
      <c r="E278" s="13"/>
      <c r="F278" s="39"/>
    </row>
    <row r="279" spans="1:6">
      <c r="A279" s="33" t="s">
        <v>19</v>
      </c>
      <c r="B279" s="19" t="s">
        <v>138</v>
      </c>
      <c r="C279" s="19">
        <v>800</v>
      </c>
      <c r="D279" s="49">
        <f>D280</f>
        <v>500.6</v>
      </c>
      <c r="E279" s="13"/>
      <c r="F279" s="39"/>
    </row>
    <row r="280" spans="1:6">
      <c r="A280" s="33" t="s">
        <v>20</v>
      </c>
      <c r="B280" s="19" t="s">
        <v>138</v>
      </c>
      <c r="C280" s="19">
        <v>870</v>
      </c>
      <c r="D280" s="34">
        <v>500.6</v>
      </c>
      <c r="E280" s="13"/>
      <c r="F280" s="39"/>
    </row>
    <row r="281" spans="1:6" s="4" customFormat="1">
      <c r="A281" s="26" t="s">
        <v>248</v>
      </c>
      <c r="B281" s="75" t="s">
        <v>249</v>
      </c>
      <c r="C281" s="25"/>
      <c r="D281" s="52">
        <f>D282</f>
        <v>3914.7</v>
      </c>
      <c r="E281" s="13"/>
      <c r="F281" s="13"/>
    </row>
    <row r="282" spans="1:6" s="4" customFormat="1" ht="25.5">
      <c r="A282" s="33" t="s">
        <v>269</v>
      </c>
      <c r="B282" s="19" t="s">
        <v>249</v>
      </c>
      <c r="C282" s="15" t="s">
        <v>250</v>
      </c>
      <c r="D282" s="30">
        <f>D283</f>
        <v>3914.7</v>
      </c>
      <c r="E282" s="13"/>
      <c r="F282" s="13"/>
    </row>
    <row r="283" spans="1:6" s="4" customFormat="1">
      <c r="A283" s="77" t="s">
        <v>161</v>
      </c>
      <c r="B283" s="19" t="s">
        <v>249</v>
      </c>
      <c r="C283" s="15" t="s">
        <v>251</v>
      </c>
      <c r="D283" s="30">
        <v>3914.7</v>
      </c>
      <c r="E283" s="13"/>
      <c r="F283" s="13"/>
    </row>
    <row r="284" spans="1:6" ht="13.5" customHeight="1">
      <c r="A284" s="24" t="s">
        <v>5</v>
      </c>
      <c r="B284" s="10" t="s">
        <v>136</v>
      </c>
      <c r="C284" s="10"/>
      <c r="D284" s="36">
        <f>D285</f>
        <v>2458.3000000000002</v>
      </c>
      <c r="E284" s="13"/>
      <c r="F284" s="39"/>
    </row>
    <row r="285" spans="1:6" ht="45.75" customHeight="1">
      <c r="A285" s="18" t="s">
        <v>48</v>
      </c>
      <c r="B285" s="19" t="s">
        <v>136</v>
      </c>
      <c r="C285" s="19">
        <v>100</v>
      </c>
      <c r="D285" s="49">
        <f>D286</f>
        <v>2458.3000000000002</v>
      </c>
      <c r="E285" s="13"/>
      <c r="F285" s="39"/>
    </row>
    <row r="286" spans="1:6" ht="18.75" customHeight="1">
      <c r="A286" s="18" t="s">
        <v>49</v>
      </c>
      <c r="B286" s="19" t="s">
        <v>136</v>
      </c>
      <c r="C286" s="19">
        <v>120</v>
      </c>
      <c r="D286" s="49">
        <v>2458.3000000000002</v>
      </c>
      <c r="E286" s="13"/>
      <c r="F286" s="39"/>
    </row>
    <row r="287" spans="1:6" s="5" customFormat="1" ht="27.75" customHeight="1">
      <c r="A287" s="24" t="s">
        <v>1</v>
      </c>
      <c r="B287" s="10" t="s">
        <v>137</v>
      </c>
      <c r="C287" s="10"/>
      <c r="D287" s="36">
        <f>D288</f>
        <v>1596.4</v>
      </c>
      <c r="E287" s="22"/>
    </row>
    <row r="288" spans="1:6" ht="45" customHeight="1">
      <c r="A288" s="18" t="s">
        <v>48</v>
      </c>
      <c r="B288" s="19" t="s">
        <v>137</v>
      </c>
      <c r="C288" s="19">
        <v>100</v>
      </c>
      <c r="D288" s="49">
        <f>D289</f>
        <v>1596.4</v>
      </c>
      <c r="E288" s="13"/>
      <c r="F288" s="39"/>
    </row>
    <row r="289" spans="1:6" ht="22.5" customHeight="1">
      <c r="A289" s="18" t="s">
        <v>49</v>
      </c>
      <c r="B289" s="19" t="s">
        <v>137</v>
      </c>
      <c r="C289" s="19">
        <v>120</v>
      </c>
      <c r="D289" s="49">
        <f>1574+22.4</f>
        <v>1596.4</v>
      </c>
      <c r="E289" s="13"/>
      <c r="F289" s="39"/>
    </row>
    <row r="290" spans="1:6" s="4" customFormat="1">
      <c r="A290" s="24" t="s">
        <v>78</v>
      </c>
      <c r="B290" s="10" t="s">
        <v>140</v>
      </c>
      <c r="C290" s="10"/>
      <c r="D290" s="36">
        <f>D291</f>
        <v>1600.4</v>
      </c>
      <c r="E290" s="13"/>
      <c r="F290" s="13"/>
    </row>
    <row r="291" spans="1:6" s="4" customFormat="1">
      <c r="A291" s="33" t="s">
        <v>37</v>
      </c>
      <c r="B291" s="19" t="s">
        <v>140</v>
      </c>
      <c r="C291" s="19">
        <v>300</v>
      </c>
      <c r="D291" s="49">
        <f>D292</f>
        <v>1600.4</v>
      </c>
      <c r="E291" s="13"/>
      <c r="F291" s="13"/>
    </row>
    <row r="292" spans="1:6" s="4" customFormat="1">
      <c r="A292" s="33" t="s">
        <v>21</v>
      </c>
      <c r="B292" s="19" t="s">
        <v>140</v>
      </c>
      <c r="C292" s="19">
        <v>320</v>
      </c>
      <c r="D292" s="34">
        <v>1600.4</v>
      </c>
      <c r="E292" s="13"/>
      <c r="F292" s="13"/>
    </row>
    <row r="293" spans="1:6" s="4" customFormat="1" ht="38.25">
      <c r="A293" s="14" t="s">
        <v>12</v>
      </c>
      <c r="B293" s="10" t="s">
        <v>217</v>
      </c>
      <c r="C293" s="27"/>
      <c r="D293" s="70">
        <f>D296+D294</f>
        <v>13120.300000000001</v>
      </c>
      <c r="E293" s="13"/>
      <c r="F293" s="13"/>
    </row>
    <row r="294" spans="1:6" s="4" customFormat="1" ht="38.25">
      <c r="A294" s="18" t="s">
        <v>48</v>
      </c>
      <c r="B294" s="19" t="s">
        <v>217</v>
      </c>
      <c r="C294" s="19">
        <v>100</v>
      </c>
      <c r="D294" s="71">
        <f>D295</f>
        <v>422</v>
      </c>
      <c r="E294" s="13"/>
      <c r="F294" s="13"/>
    </row>
    <row r="295" spans="1:6" s="4" customFormat="1">
      <c r="A295" s="18" t="s">
        <v>49</v>
      </c>
      <c r="B295" s="19" t="s">
        <v>217</v>
      </c>
      <c r="C295" s="19">
        <v>120</v>
      </c>
      <c r="D295" s="71">
        <v>422</v>
      </c>
      <c r="E295" s="13"/>
      <c r="F295" s="13"/>
    </row>
    <row r="296" spans="1:6" s="4" customFormat="1">
      <c r="A296" s="14" t="s">
        <v>8</v>
      </c>
      <c r="B296" s="19" t="s">
        <v>217</v>
      </c>
      <c r="C296" s="29">
        <v>500</v>
      </c>
      <c r="D296" s="71">
        <f>D297+D298</f>
        <v>12698.300000000001</v>
      </c>
      <c r="E296" s="13"/>
      <c r="F296" s="13"/>
    </row>
    <row r="297" spans="1:6" s="4" customFormat="1">
      <c r="A297" s="14" t="s">
        <v>218</v>
      </c>
      <c r="B297" s="19" t="s">
        <v>217</v>
      </c>
      <c r="C297" s="29">
        <v>520</v>
      </c>
      <c r="D297" s="71">
        <v>2711.6</v>
      </c>
      <c r="E297" s="13"/>
      <c r="F297" s="13"/>
    </row>
    <row r="298" spans="1:6" s="4" customFormat="1">
      <c r="A298" s="17" t="s">
        <v>11</v>
      </c>
      <c r="B298" s="19" t="s">
        <v>217</v>
      </c>
      <c r="C298" s="29">
        <v>540</v>
      </c>
      <c r="D298" s="71">
        <v>9986.7000000000007</v>
      </c>
      <c r="E298" s="13"/>
      <c r="F298" s="13"/>
    </row>
    <row r="299" spans="1:6" s="4" customFormat="1" ht="0.75" customHeight="1">
      <c r="A299" s="24" t="s">
        <v>13</v>
      </c>
      <c r="B299" s="10" t="s">
        <v>113</v>
      </c>
      <c r="C299" s="10"/>
      <c r="D299" s="36">
        <f>D300</f>
        <v>0</v>
      </c>
      <c r="E299" s="13"/>
      <c r="F299" s="13"/>
    </row>
    <row r="300" spans="1:6" s="4" customFormat="1">
      <c r="A300" s="33" t="s">
        <v>8</v>
      </c>
      <c r="B300" s="19" t="s">
        <v>113</v>
      </c>
      <c r="C300" s="19">
        <v>500</v>
      </c>
      <c r="D300" s="49">
        <f>D301</f>
        <v>0</v>
      </c>
      <c r="E300" s="13"/>
      <c r="F300" s="13"/>
    </row>
    <row r="301" spans="1:6" s="4" customFormat="1" ht="12.75" customHeight="1">
      <c r="A301" s="33" t="s">
        <v>18</v>
      </c>
      <c r="B301" s="19" t="s">
        <v>113</v>
      </c>
      <c r="C301" s="19">
        <v>530</v>
      </c>
      <c r="D301" s="49"/>
      <c r="E301" s="13"/>
      <c r="F301" s="13"/>
    </row>
    <row r="302" spans="1:6" s="4" customFormat="1" ht="39" customHeight="1">
      <c r="A302" s="26" t="s">
        <v>12</v>
      </c>
      <c r="B302" s="27" t="s">
        <v>268</v>
      </c>
      <c r="C302" s="10"/>
      <c r="D302" s="36">
        <f>D303</f>
        <v>0</v>
      </c>
      <c r="E302" s="13"/>
      <c r="F302" s="13"/>
    </row>
    <row r="303" spans="1:6" s="4" customFormat="1" ht="46.5" customHeight="1">
      <c r="A303" s="18" t="s">
        <v>48</v>
      </c>
      <c r="B303" s="29" t="s">
        <v>268</v>
      </c>
      <c r="C303" s="29">
        <v>100</v>
      </c>
      <c r="D303" s="58">
        <f>D304</f>
        <v>0</v>
      </c>
      <c r="E303" s="13"/>
      <c r="F303" s="13"/>
    </row>
    <row r="304" spans="1:6" s="4" customFormat="1" ht="27.75" customHeight="1">
      <c r="A304" s="18" t="s">
        <v>49</v>
      </c>
      <c r="B304" s="29" t="s">
        <v>268</v>
      </c>
      <c r="C304" s="29">
        <v>120</v>
      </c>
      <c r="D304" s="58"/>
      <c r="E304" s="13"/>
      <c r="F304" s="13"/>
    </row>
    <row r="305" spans="1:6" ht="25.5">
      <c r="A305" s="35" t="s">
        <v>174</v>
      </c>
      <c r="B305" s="10" t="s">
        <v>175</v>
      </c>
      <c r="C305" s="27"/>
      <c r="D305" s="32">
        <f>D306</f>
        <v>481.1</v>
      </c>
      <c r="E305" s="13"/>
      <c r="F305" s="39"/>
    </row>
    <row r="306" spans="1:6" ht="25.5">
      <c r="A306" s="18" t="s">
        <v>50</v>
      </c>
      <c r="B306" s="19" t="s">
        <v>175</v>
      </c>
      <c r="C306" s="29">
        <v>200</v>
      </c>
      <c r="D306" s="34">
        <f>D307</f>
        <v>481.1</v>
      </c>
      <c r="E306" s="13"/>
      <c r="F306" s="39"/>
    </row>
    <row r="307" spans="1:6" ht="25.5">
      <c r="A307" s="18" t="s">
        <v>51</v>
      </c>
      <c r="B307" s="19" t="s">
        <v>175</v>
      </c>
      <c r="C307" s="29">
        <v>240</v>
      </c>
      <c r="D307" s="34">
        <v>481.1</v>
      </c>
      <c r="E307" s="13"/>
      <c r="F307" s="39"/>
    </row>
    <row r="308" spans="1:6" s="4" customFormat="1">
      <c r="A308" s="24" t="s">
        <v>28</v>
      </c>
      <c r="B308" s="10" t="s">
        <v>139</v>
      </c>
      <c r="C308" s="10"/>
      <c r="D308" s="32">
        <f>D309</f>
        <v>7.6</v>
      </c>
      <c r="E308" s="13"/>
      <c r="F308" s="13"/>
    </row>
    <row r="309" spans="1:6" s="4" customFormat="1">
      <c r="A309" s="33" t="s">
        <v>37</v>
      </c>
      <c r="B309" s="19" t="s">
        <v>139</v>
      </c>
      <c r="C309" s="19">
        <v>300</v>
      </c>
      <c r="D309" s="34">
        <f>D310</f>
        <v>7.6</v>
      </c>
      <c r="E309" s="13"/>
      <c r="F309" s="13"/>
    </row>
    <row r="310" spans="1:6" s="4" customFormat="1">
      <c r="A310" s="48" t="s">
        <v>26</v>
      </c>
      <c r="B310" s="19" t="s">
        <v>139</v>
      </c>
      <c r="C310" s="19">
        <v>310</v>
      </c>
      <c r="D310" s="34">
        <v>7.6</v>
      </c>
      <c r="E310" s="13"/>
      <c r="F310" s="13"/>
    </row>
    <row r="311" spans="1:6" ht="63.75">
      <c r="A311" s="24" t="s">
        <v>40</v>
      </c>
      <c r="B311" s="10" t="s">
        <v>114</v>
      </c>
      <c r="C311" s="51"/>
      <c r="D311" s="36">
        <f>D312</f>
        <v>115.4</v>
      </c>
      <c r="E311" s="13"/>
      <c r="F311" s="39"/>
    </row>
    <row r="312" spans="1:6">
      <c r="A312" s="33" t="s">
        <v>19</v>
      </c>
      <c r="B312" s="19" t="s">
        <v>114</v>
      </c>
      <c r="C312" s="72" t="s">
        <v>33</v>
      </c>
      <c r="D312" s="49">
        <f>D313</f>
        <v>115.4</v>
      </c>
      <c r="E312" s="13"/>
      <c r="F312" s="39"/>
    </row>
    <row r="313" spans="1:6" ht="43.5" customHeight="1">
      <c r="A313" s="18" t="s">
        <v>259</v>
      </c>
      <c r="B313" s="19" t="s">
        <v>114</v>
      </c>
      <c r="C313" s="72" t="s">
        <v>34</v>
      </c>
      <c r="D313" s="49">
        <v>115.4</v>
      </c>
      <c r="E313" s="13"/>
      <c r="F313" s="39"/>
    </row>
    <row r="314" spans="1:6" ht="48.75" customHeight="1">
      <c r="A314" s="78" t="s">
        <v>271</v>
      </c>
      <c r="B314" s="67" t="s">
        <v>257</v>
      </c>
      <c r="C314" s="31"/>
      <c r="D314" s="73">
        <f>D315+D317</f>
        <v>7500</v>
      </c>
      <c r="E314" s="13"/>
      <c r="F314" s="39"/>
    </row>
    <row r="315" spans="1:6" ht="25.5">
      <c r="A315" s="33" t="s">
        <v>71</v>
      </c>
      <c r="B315" s="31" t="s">
        <v>257</v>
      </c>
      <c r="C315" s="31">
        <v>600</v>
      </c>
      <c r="D315" s="57">
        <f>D316</f>
        <v>6340.6</v>
      </c>
      <c r="E315" s="13"/>
      <c r="F315" s="39"/>
    </row>
    <row r="316" spans="1:6">
      <c r="A316" s="33" t="s">
        <v>24</v>
      </c>
      <c r="B316" s="31" t="s">
        <v>257</v>
      </c>
      <c r="C316" s="31">
        <v>610</v>
      </c>
      <c r="D316" s="66">
        <v>6340.6</v>
      </c>
      <c r="E316" s="13"/>
      <c r="F316" s="39"/>
    </row>
    <row r="317" spans="1:6">
      <c r="A317" s="33" t="s">
        <v>19</v>
      </c>
      <c r="B317" s="31" t="s">
        <v>257</v>
      </c>
      <c r="C317" s="31">
        <v>800</v>
      </c>
      <c r="D317" s="57">
        <f>D318</f>
        <v>1159.4000000000001</v>
      </c>
      <c r="E317" s="13"/>
      <c r="F317" s="39"/>
    </row>
    <row r="318" spans="1:6" ht="42" customHeight="1">
      <c r="A318" s="18" t="s">
        <v>259</v>
      </c>
      <c r="B318" s="31" t="s">
        <v>257</v>
      </c>
      <c r="C318" s="31">
        <v>810</v>
      </c>
      <c r="D318" s="66">
        <v>1159.4000000000001</v>
      </c>
      <c r="E318" s="13"/>
      <c r="F318" s="39"/>
    </row>
    <row r="319" spans="1:6" ht="54.75" customHeight="1">
      <c r="A319" s="35" t="s">
        <v>270</v>
      </c>
      <c r="B319" s="67" t="s">
        <v>258</v>
      </c>
      <c r="C319" s="31"/>
      <c r="D319" s="73">
        <f>D324+D322+D320</f>
        <v>9863.7999999999993</v>
      </c>
      <c r="E319" s="13"/>
      <c r="F319" s="39"/>
    </row>
    <row r="320" spans="1:6" ht="24.75" customHeight="1">
      <c r="A320" s="18" t="s">
        <v>50</v>
      </c>
      <c r="B320" s="29" t="s">
        <v>258</v>
      </c>
      <c r="C320" s="31">
        <v>200</v>
      </c>
      <c r="D320" s="73">
        <f>D321</f>
        <v>1036.0999999999999</v>
      </c>
      <c r="E320" s="13"/>
      <c r="F320" s="39"/>
    </row>
    <row r="321" spans="1:6" ht="24.75" customHeight="1">
      <c r="A321" s="18" t="s">
        <v>51</v>
      </c>
      <c r="B321" s="29" t="s">
        <v>258</v>
      </c>
      <c r="C321" s="31">
        <v>240</v>
      </c>
      <c r="D321" s="58">
        <v>1036.0999999999999</v>
      </c>
      <c r="E321" s="13"/>
      <c r="F321" s="39"/>
    </row>
    <row r="322" spans="1:6" ht="24.75" customHeight="1">
      <c r="A322" s="17" t="s">
        <v>8</v>
      </c>
      <c r="B322" s="29" t="s">
        <v>258</v>
      </c>
      <c r="C322" s="29">
        <v>500</v>
      </c>
      <c r="D322" s="57">
        <f>D323</f>
        <v>495.9</v>
      </c>
      <c r="E322" s="13"/>
      <c r="F322" s="39"/>
    </row>
    <row r="323" spans="1:6" ht="24.75" customHeight="1">
      <c r="A323" s="17" t="s">
        <v>11</v>
      </c>
      <c r="B323" s="29" t="s">
        <v>258</v>
      </c>
      <c r="C323" s="29">
        <v>540</v>
      </c>
      <c r="D323" s="58">
        <v>495.9</v>
      </c>
      <c r="E323" s="13"/>
      <c r="F323" s="39"/>
    </row>
    <row r="324" spans="1:6" ht="25.5">
      <c r="A324" s="33" t="s">
        <v>71</v>
      </c>
      <c r="B324" s="31" t="s">
        <v>258</v>
      </c>
      <c r="C324" s="31">
        <v>600</v>
      </c>
      <c r="D324" s="73">
        <f>D325</f>
        <v>8331.7999999999993</v>
      </c>
      <c r="E324" s="13"/>
      <c r="F324" s="39"/>
    </row>
    <row r="325" spans="1:6" ht="51">
      <c r="A325" s="18" t="s">
        <v>270</v>
      </c>
      <c r="B325" s="31" t="s">
        <v>258</v>
      </c>
      <c r="C325" s="31">
        <v>610</v>
      </c>
      <c r="D325" s="66">
        <v>8331.7999999999993</v>
      </c>
      <c r="E325" s="13"/>
      <c r="F325" s="39"/>
    </row>
    <row r="326" spans="1:6" s="2" customFormat="1" ht="26.25">
      <c r="A326" s="24" t="s">
        <v>39</v>
      </c>
      <c r="B326" s="10" t="s">
        <v>99</v>
      </c>
      <c r="C326" s="10"/>
      <c r="D326" s="53">
        <f>D327+D329</f>
        <v>4.8</v>
      </c>
      <c r="E326" s="23"/>
    </row>
    <row r="327" spans="1:6" ht="29.25" customHeight="1">
      <c r="A327" s="18" t="s">
        <v>50</v>
      </c>
      <c r="B327" s="19" t="s">
        <v>99</v>
      </c>
      <c r="C327" s="19">
        <v>200</v>
      </c>
      <c r="D327" s="54">
        <f>D328</f>
        <v>0.3</v>
      </c>
      <c r="E327" s="13"/>
      <c r="F327" s="39"/>
    </row>
    <row r="328" spans="1:6" ht="25.5">
      <c r="A328" s="18" t="s">
        <v>51</v>
      </c>
      <c r="B328" s="19" t="s">
        <v>99</v>
      </c>
      <c r="C328" s="19">
        <v>240</v>
      </c>
      <c r="D328" s="54">
        <v>0.3</v>
      </c>
      <c r="E328" s="13"/>
      <c r="F328" s="39"/>
    </row>
    <row r="329" spans="1:6">
      <c r="A329" s="33" t="s">
        <v>8</v>
      </c>
      <c r="B329" s="19" t="s">
        <v>99</v>
      </c>
      <c r="C329" s="19">
        <v>500</v>
      </c>
      <c r="D329" s="49">
        <f>D330</f>
        <v>4.5</v>
      </c>
      <c r="E329" s="13"/>
      <c r="F329" s="39"/>
    </row>
    <row r="330" spans="1:6">
      <c r="A330" s="33" t="s">
        <v>18</v>
      </c>
      <c r="B330" s="19" t="s">
        <v>99</v>
      </c>
      <c r="C330" s="19">
        <v>530</v>
      </c>
      <c r="D330" s="49">
        <v>4.5</v>
      </c>
      <c r="E330" s="13"/>
      <c r="F330" s="39"/>
    </row>
    <row r="331" spans="1:6" ht="25.5">
      <c r="A331" s="35" t="s">
        <v>143</v>
      </c>
      <c r="B331" s="10" t="s">
        <v>142</v>
      </c>
      <c r="C331" s="10"/>
      <c r="D331" s="53">
        <f>D332+D334</f>
        <v>626.20000000000005</v>
      </c>
      <c r="E331" s="13"/>
      <c r="F331" s="39"/>
    </row>
    <row r="332" spans="1:6" ht="44.25" customHeight="1">
      <c r="A332" s="18" t="s">
        <v>48</v>
      </c>
      <c r="B332" s="19" t="s">
        <v>142</v>
      </c>
      <c r="C332" s="19">
        <v>100</v>
      </c>
      <c r="D332" s="54">
        <f>D333</f>
        <v>602</v>
      </c>
      <c r="E332" s="13"/>
      <c r="F332" s="39"/>
    </row>
    <row r="333" spans="1:6" ht="29.25" customHeight="1">
      <c r="A333" s="33" t="s">
        <v>57</v>
      </c>
      <c r="B333" s="19" t="s">
        <v>142</v>
      </c>
      <c r="C333" s="19">
        <v>110</v>
      </c>
      <c r="D333" s="54">
        <v>602</v>
      </c>
      <c r="E333" s="13"/>
      <c r="F333" s="39"/>
    </row>
    <row r="334" spans="1:6" ht="25.5">
      <c r="A334" s="18" t="s">
        <v>50</v>
      </c>
      <c r="B334" s="19" t="s">
        <v>142</v>
      </c>
      <c r="C334" s="19">
        <v>200</v>
      </c>
      <c r="D334" s="54">
        <f>D335</f>
        <v>24.2</v>
      </c>
      <c r="E334" s="13"/>
      <c r="F334" s="39"/>
    </row>
    <row r="335" spans="1:6" ht="25.5">
      <c r="A335" s="18" t="s">
        <v>51</v>
      </c>
      <c r="B335" s="19" t="s">
        <v>142</v>
      </c>
      <c r="C335" s="19">
        <v>240</v>
      </c>
      <c r="D335" s="54">
        <v>24.2</v>
      </c>
      <c r="E335" s="13"/>
      <c r="F335" s="39"/>
    </row>
    <row r="336" spans="1:6" s="4" customFormat="1" ht="63.75">
      <c r="A336" s="24" t="s">
        <v>222</v>
      </c>
      <c r="B336" s="10" t="s">
        <v>219</v>
      </c>
      <c r="C336" s="25"/>
      <c r="D336" s="16">
        <f>D337</f>
        <v>0.1</v>
      </c>
      <c r="E336" s="13"/>
      <c r="F336" s="13"/>
    </row>
    <row r="337" spans="1:6" s="4" customFormat="1" ht="25.5">
      <c r="A337" s="18" t="s">
        <v>50</v>
      </c>
      <c r="B337" s="19" t="s">
        <v>219</v>
      </c>
      <c r="C337" s="15" t="s">
        <v>220</v>
      </c>
      <c r="D337" s="16">
        <f>D338</f>
        <v>0.1</v>
      </c>
      <c r="E337" s="13"/>
      <c r="F337" s="13"/>
    </row>
    <row r="338" spans="1:6" s="4" customFormat="1" ht="25.5">
      <c r="A338" s="18" t="s">
        <v>51</v>
      </c>
      <c r="B338" s="19" t="s">
        <v>219</v>
      </c>
      <c r="C338" s="15" t="s">
        <v>221</v>
      </c>
      <c r="D338" s="16">
        <v>0.1</v>
      </c>
      <c r="E338" s="13"/>
      <c r="F338" s="13"/>
    </row>
    <row r="339" spans="1:6" ht="22.5" customHeight="1">
      <c r="A339" s="26" t="s">
        <v>16</v>
      </c>
      <c r="B339" s="10" t="s">
        <v>166</v>
      </c>
      <c r="C339" s="19"/>
      <c r="D339" s="36">
        <f>D342+D340</f>
        <v>79</v>
      </c>
      <c r="E339" s="13"/>
      <c r="F339" s="39"/>
    </row>
    <row r="340" spans="1:6" ht="37.5" customHeight="1">
      <c r="A340" s="18" t="s">
        <v>48</v>
      </c>
      <c r="B340" s="19" t="s">
        <v>166</v>
      </c>
      <c r="C340" s="19">
        <v>100</v>
      </c>
      <c r="D340" s="49">
        <f>D341</f>
        <v>0</v>
      </c>
      <c r="E340" s="13"/>
      <c r="F340" s="39"/>
    </row>
    <row r="341" spans="1:6" ht="28.5" customHeight="1">
      <c r="A341" s="33" t="s">
        <v>57</v>
      </c>
      <c r="B341" s="19" t="s">
        <v>166</v>
      </c>
      <c r="C341" s="19">
        <v>110</v>
      </c>
      <c r="D341" s="49"/>
      <c r="E341" s="13"/>
      <c r="F341" s="39"/>
    </row>
    <row r="342" spans="1:6" ht="21" customHeight="1">
      <c r="A342" s="33" t="s">
        <v>37</v>
      </c>
      <c r="B342" s="19" t="s">
        <v>166</v>
      </c>
      <c r="C342" s="19">
        <v>300</v>
      </c>
      <c r="D342" s="49">
        <f>D343+D344</f>
        <v>79</v>
      </c>
      <c r="E342" s="13"/>
      <c r="F342" s="39"/>
    </row>
    <row r="343" spans="1:6" ht="20.25" customHeight="1">
      <c r="A343" s="17" t="s">
        <v>21</v>
      </c>
      <c r="B343" s="19" t="s">
        <v>166</v>
      </c>
      <c r="C343" s="19">
        <v>320</v>
      </c>
      <c r="D343" s="49">
        <v>25</v>
      </c>
      <c r="E343" s="13"/>
      <c r="F343" s="39"/>
    </row>
    <row r="344" spans="1:6" ht="17.25" customHeight="1">
      <c r="A344" s="48" t="s">
        <v>157</v>
      </c>
      <c r="B344" s="19" t="s">
        <v>166</v>
      </c>
      <c r="C344" s="19">
        <v>350</v>
      </c>
      <c r="D344" s="49">
        <v>54</v>
      </c>
      <c r="E344" s="13"/>
      <c r="F344" s="39"/>
    </row>
    <row r="345" spans="1:6" ht="52.5" customHeight="1">
      <c r="A345" s="35" t="s">
        <v>206</v>
      </c>
      <c r="B345" s="27" t="s">
        <v>260</v>
      </c>
      <c r="C345" s="29"/>
      <c r="D345" s="28">
        <f>D346</f>
        <v>0</v>
      </c>
      <c r="E345" s="13"/>
      <c r="F345" s="39"/>
    </row>
    <row r="346" spans="1:6" ht="21" customHeight="1">
      <c r="A346" s="33" t="s">
        <v>19</v>
      </c>
      <c r="B346" s="29" t="s">
        <v>260</v>
      </c>
      <c r="C346" s="29">
        <v>800</v>
      </c>
      <c r="D346" s="30">
        <f>D347</f>
        <v>0</v>
      </c>
      <c r="E346" s="13"/>
      <c r="F346" s="39"/>
    </row>
    <row r="347" spans="1:6" ht="19.5" customHeight="1">
      <c r="A347" s="33" t="s">
        <v>20</v>
      </c>
      <c r="B347" s="29" t="s">
        <v>260</v>
      </c>
      <c r="C347" s="29">
        <v>870</v>
      </c>
      <c r="D347" s="30"/>
      <c r="E347" s="13"/>
      <c r="F347" s="39"/>
    </row>
    <row r="348" spans="1:6" s="4" customFormat="1" ht="38.25">
      <c r="A348" s="26" t="s">
        <v>225</v>
      </c>
      <c r="B348" s="27" t="s">
        <v>224</v>
      </c>
      <c r="C348" s="27"/>
      <c r="D348" s="28">
        <f>D351+D349</f>
        <v>3180.3</v>
      </c>
      <c r="E348" s="13"/>
      <c r="F348" s="13"/>
    </row>
    <row r="349" spans="1:6" s="4" customFormat="1" ht="25.5">
      <c r="A349" s="18" t="s">
        <v>50</v>
      </c>
      <c r="B349" s="29" t="s">
        <v>224</v>
      </c>
      <c r="C349" s="29">
        <v>200</v>
      </c>
      <c r="D349" s="30">
        <f>D350</f>
        <v>723.9</v>
      </c>
      <c r="E349" s="13"/>
      <c r="F349" s="13"/>
    </row>
    <row r="350" spans="1:6" s="4" customFormat="1" ht="25.5">
      <c r="A350" s="18" t="s">
        <v>51</v>
      </c>
      <c r="B350" s="29" t="s">
        <v>224</v>
      </c>
      <c r="C350" s="29">
        <v>240</v>
      </c>
      <c r="D350" s="30">
        <v>723.9</v>
      </c>
      <c r="E350" s="13"/>
      <c r="F350" s="13"/>
    </row>
    <row r="351" spans="1:6" s="4" customFormat="1">
      <c r="A351" s="14" t="s">
        <v>8</v>
      </c>
      <c r="B351" s="29" t="s">
        <v>224</v>
      </c>
      <c r="C351" s="29">
        <v>500</v>
      </c>
      <c r="D351" s="30">
        <f>D352</f>
        <v>2456.4</v>
      </c>
      <c r="E351" s="13"/>
      <c r="F351" s="13"/>
    </row>
    <row r="352" spans="1:6" s="4" customFormat="1">
      <c r="A352" s="14" t="s">
        <v>218</v>
      </c>
      <c r="B352" s="29" t="s">
        <v>224</v>
      </c>
      <c r="C352" s="29">
        <v>520</v>
      </c>
      <c r="D352" s="30">
        <v>2456.4</v>
      </c>
      <c r="E352" s="13"/>
      <c r="F352" s="13"/>
    </row>
    <row r="353" spans="1:6" s="4" customFormat="1" ht="25.5">
      <c r="A353" s="74" t="s">
        <v>243</v>
      </c>
      <c r="B353" s="27" t="s">
        <v>240</v>
      </c>
      <c r="C353" s="29"/>
      <c r="D353" s="70">
        <f>D354</f>
        <v>25483</v>
      </c>
      <c r="E353" s="13"/>
      <c r="F353" s="13"/>
    </row>
    <row r="354" spans="1:6" s="4" customFormat="1">
      <c r="A354" s="24" t="s">
        <v>242</v>
      </c>
      <c r="B354" s="27" t="s">
        <v>241</v>
      </c>
      <c r="C354" s="29"/>
      <c r="D354" s="70">
        <f>D355</f>
        <v>25483</v>
      </c>
      <c r="E354" s="13"/>
      <c r="F354" s="13"/>
    </row>
    <row r="355" spans="1:6" s="4" customFormat="1">
      <c r="A355" s="17" t="s">
        <v>8</v>
      </c>
      <c r="B355" s="29" t="s">
        <v>241</v>
      </c>
      <c r="C355" s="29">
        <v>500</v>
      </c>
      <c r="D355" s="71">
        <f>D356</f>
        <v>25483</v>
      </c>
      <c r="E355" s="13"/>
      <c r="F355" s="13"/>
    </row>
    <row r="356" spans="1:6" s="4" customFormat="1">
      <c r="A356" s="17" t="s">
        <v>218</v>
      </c>
      <c r="B356" s="29" t="s">
        <v>241</v>
      </c>
      <c r="C356" s="29">
        <v>520</v>
      </c>
      <c r="D356" s="71">
        <f>25483</f>
        <v>25483</v>
      </c>
      <c r="E356" s="13"/>
      <c r="F356" s="13"/>
    </row>
    <row r="357" spans="1:6" s="4" customFormat="1" ht="38.25">
      <c r="A357" s="76" t="s">
        <v>262</v>
      </c>
      <c r="B357" s="27" t="s">
        <v>261</v>
      </c>
      <c r="C357" s="29"/>
      <c r="D357" s="28">
        <f>D358</f>
        <v>154</v>
      </c>
      <c r="E357" s="13"/>
      <c r="F357" s="13"/>
    </row>
    <row r="358" spans="1:6" s="4" customFormat="1">
      <c r="A358" s="17" t="s">
        <v>19</v>
      </c>
      <c r="B358" s="29" t="s">
        <v>261</v>
      </c>
      <c r="C358" s="29">
        <v>800</v>
      </c>
      <c r="D358" s="30">
        <f>D359</f>
        <v>154</v>
      </c>
      <c r="E358" s="13"/>
      <c r="F358" s="13"/>
    </row>
    <row r="359" spans="1:6" s="4" customFormat="1">
      <c r="A359" s="17" t="s">
        <v>263</v>
      </c>
      <c r="B359" s="29" t="s">
        <v>261</v>
      </c>
      <c r="C359" s="29">
        <v>880</v>
      </c>
      <c r="D359" s="30">
        <v>154</v>
      </c>
      <c r="E359" s="13"/>
      <c r="F359" s="13"/>
    </row>
    <row r="360" spans="1:6" ht="33.75" customHeight="1">
      <c r="A360" s="24" t="s">
        <v>123</v>
      </c>
      <c r="B360" s="10"/>
      <c r="C360" s="10"/>
      <c r="D360" s="36">
        <f>D268+D223+D210+D171+D159+D62+D53+D12+D48+D254+D260+D264</f>
        <v>1108985.7</v>
      </c>
      <c r="E360" s="13"/>
      <c r="F360" s="39"/>
    </row>
    <row r="361" spans="1:6">
      <c r="C361" s="12"/>
    </row>
    <row r="362" spans="1:6">
      <c r="C362" s="12"/>
      <c r="D362" s="7"/>
    </row>
    <row r="363" spans="1:6">
      <c r="C363" s="12"/>
      <c r="D363" s="7"/>
    </row>
    <row r="364" spans="1:6">
      <c r="C364" s="12"/>
    </row>
    <row r="365" spans="1:6">
      <c r="C365" s="12"/>
    </row>
    <row r="366" spans="1:6">
      <c r="C366" s="12"/>
    </row>
    <row r="367" spans="1:6">
      <c r="C367" s="12"/>
    </row>
    <row r="368" spans="1:6">
      <c r="C368" s="12"/>
    </row>
    <row r="369" spans="3:3">
      <c r="C369" s="12"/>
    </row>
    <row r="370" spans="3:3">
      <c r="C370" s="12"/>
    </row>
    <row r="371" spans="3:3">
      <c r="C371" s="12"/>
    </row>
    <row r="372" spans="3:3">
      <c r="C372" s="12"/>
    </row>
    <row r="373" spans="3:3">
      <c r="C373" s="12"/>
    </row>
    <row r="374" spans="3:3">
      <c r="C374" s="12"/>
    </row>
    <row r="375" spans="3:3">
      <c r="C375" s="12"/>
    </row>
    <row r="376" spans="3:3">
      <c r="C376" s="12"/>
    </row>
    <row r="377" spans="3:3">
      <c r="C377" s="12"/>
    </row>
    <row r="378" spans="3:3">
      <c r="C378" s="12"/>
    </row>
    <row r="379" spans="3:3">
      <c r="C379" s="12"/>
    </row>
    <row r="380" spans="3:3">
      <c r="C380" s="12"/>
    </row>
  </sheetData>
  <autoFilter ref="A11:F360"/>
  <mergeCells count="6"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2020-10-08T05:33:58Z</cp:lastPrinted>
  <dcterms:created xsi:type="dcterms:W3CDTF">2004-12-14T02:28:06Z</dcterms:created>
  <dcterms:modified xsi:type="dcterms:W3CDTF">2020-11-27T07:35:02Z</dcterms:modified>
</cp:coreProperties>
</file>