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2120" windowHeight="7050"/>
  </bookViews>
  <sheets>
    <sheet name="Лист1 (2)" sheetId="3" r:id="rId1"/>
  </sheets>
  <definedNames>
    <definedName name="_xlnm._FilterDatabase" localSheetId="0" hidden="1">'Лист1 (2)'!$A$10:$G$409</definedName>
    <definedName name="_xlnm.Print_Area" localSheetId="0">'Лист1 (2)'!$A$1:$G$409</definedName>
  </definedNames>
  <calcPr calcId="144525"/>
</workbook>
</file>

<file path=xl/calcChain.xml><?xml version="1.0" encoding="utf-8"?>
<calcChain xmlns="http://schemas.openxmlformats.org/spreadsheetml/2006/main">
  <c r="G233" i="3" l="1"/>
  <c r="G43" i="3"/>
  <c r="G229" i="3" l="1"/>
  <c r="G320" i="3"/>
  <c r="G333" i="3"/>
  <c r="G290" i="3" l="1"/>
  <c r="G326" i="3" l="1"/>
  <c r="G325" i="3" s="1"/>
  <c r="G324" i="3" s="1"/>
  <c r="G270" i="3"/>
  <c r="G269" i="3" s="1"/>
  <c r="G268" i="3" s="1"/>
  <c r="G267" i="3" s="1"/>
  <c r="G266" i="3" s="1"/>
  <c r="G159" i="3"/>
  <c r="G154" i="3" l="1"/>
  <c r="G147" i="3"/>
  <c r="G75" i="3"/>
  <c r="G74" i="3" s="1"/>
  <c r="G335" i="3"/>
  <c r="G334" i="3" s="1"/>
  <c r="G70" i="3" l="1"/>
  <c r="G282" i="3" l="1"/>
  <c r="G281" i="3" s="1"/>
  <c r="G305" i="3"/>
  <c r="G304" i="3" s="1"/>
  <c r="G303" i="3" s="1"/>
  <c r="G302" i="3" s="1"/>
  <c r="G264" i="3"/>
  <c r="G263" i="3" s="1"/>
  <c r="G262" i="3" s="1"/>
  <c r="G261" i="3" s="1"/>
  <c r="G280" i="3" l="1"/>
  <c r="G279" i="3" s="1"/>
  <c r="G236" i="3"/>
  <c r="G235" i="3" s="1"/>
  <c r="G234" i="3" s="1"/>
  <c r="G222" i="3"/>
  <c r="G221" i="3" s="1"/>
  <c r="G219" i="3"/>
  <c r="G218" i="3" s="1"/>
  <c r="G31" i="3"/>
  <c r="G30" i="3" s="1"/>
  <c r="G173" i="3" l="1"/>
  <c r="G172" i="3" s="1"/>
  <c r="G171" i="3" s="1"/>
  <c r="G363" i="3"/>
  <c r="G369" i="3" l="1"/>
  <c r="G293" i="3" l="1"/>
  <c r="G292" i="3" s="1"/>
  <c r="G291" i="3" s="1"/>
  <c r="G231" i="3" l="1"/>
  <c r="G407" i="3"/>
  <c r="G406" i="3" s="1"/>
  <c r="G405" i="3" s="1"/>
  <c r="G55" i="3"/>
  <c r="G54" i="3" s="1"/>
  <c r="G135" i="3"/>
  <c r="G134" i="3" s="1"/>
  <c r="G132" i="3"/>
  <c r="G131" i="3" s="1"/>
  <c r="G394" i="3"/>
  <c r="G365" i="3"/>
  <c r="G364" i="3" s="1"/>
  <c r="G28" i="3"/>
  <c r="G27" i="3" s="1"/>
  <c r="G26" i="3" s="1"/>
  <c r="G24" i="3"/>
  <c r="G23" i="3" s="1"/>
  <c r="G130" i="3" l="1"/>
  <c r="G129" i="3" s="1"/>
  <c r="G53" i="3"/>
  <c r="G52" i="3" s="1"/>
  <c r="G51" i="3" s="1"/>
  <c r="G179" i="3" l="1"/>
  <c r="G178" i="3" s="1"/>
  <c r="G36" i="3"/>
  <c r="G35" i="3" s="1"/>
  <c r="G34" i="3" s="1"/>
  <c r="G33" i="3" s="1"/>
  <c r="G228" i="3" l="1"/>
  <c r="G227" i="3" s="1"/>
  <c r="G251" i="3" l="1"/>
  <c r="G356" i="3"/>
  <c r="G355" i="3" s="1"/>
  <c r="G389" i="3" l="1"/>
  <c r="G388" i="3" s="1"/>
  <c r="G350" i="3"/>
  <c r="G349" i="3" s="1"/>
  <c r="G341" i="3"/>
  <c r="G340" i="3" s="1"/>
  <c r="G338" i="3"/>
  <c r="G86" i="3"/>
  <c r="G85" i="3" s="1"/>
  <c r="G139" i="3"/>
  <c r="G138" i="3" s="1"/>
  <c r="G137" i="3" s="1"/>
  <c r="G378" i="3" l="1"/>
  <c r="G377" i="3" s="1"/>
  <c r="G376" i="3" s="1"/>
  <c r="G375" i="3" s="1"/>
  <c r="G374" i="3" s="1"/>
  <c r="G353" i="3"/>
  <c r="G352" i="3" s="1"/>
  <c r="G289" i="3"/>
  <c r="G288" i="3" s="1"/>
  <c r="G287" i="3" s="1"/>
  <c r="G153" i="3" l="1"/>
  <c r="G152" i="3" l="1"/>
  <c r="G151" i="3" s="1"/>
  <c r="G215" i="3"/>
  <c r="G214" i="3" s="1"/>
  <c r="G213" i="3" s="1"/>
  <c r="G230" i="3"/>
  <c r="G401" i="3" l="1"/>
  <c r="G337" i="3"/>
  <c r="G300" i="3" l="1"/>
  <c r="G299" i="3" s="1"/>
  <c r="G298" i="3" s="1"/>
  <c r="G297" i="3" s="1"/>
  <c r="G296" i="3" s="1"/>
  <c r="G149" i="3"/>
  <c r="G148" i="3" s="1"/>
  <c r="G177" i="3" l="1"/>
  <c r="G176" i="3" s="1"/>
  <c r="G175" i="3" s="1"/>
  <c r="G41" i="3"/>
  <c r="G40" i="3" s="1"/>
  <c r="G39" i="3" l="1"/>
  <c r="G38" i="3" s="1"/>
  <c r="G286" i="3"/>
  <c r="G285" i="3" s="1"/>
  <c r="G284" i="3" s="1"/>
  <c r="G118" i="3"/>
  <c r="G259" i="3"/>
  <c r="G258" i="3" s="1"/>
  <c r="G256" i="3"/>
  <c r="G255" i="3" s="1"/>
  <c r="G117" i="3" l="1"/>
  <c r="G116" i="3" s="1"/>
  <c r="G295" i="3"/>
  <c r="G311" i="3" l="1"/>
  <c r="G310" i="3" s="1"/>
  <c r="G309" i="3" s="1"/>
  <c r="G308" i="3" s="1"/>
  <c r="G307" i="3" s="1"/>
  <c r="G392" i="3"/>
  <c r="G391" i="3" s="1"/>
  <c r="G225" i="3"/>
  <c r="G224" i="3" s="1"/>
  <c r="G217" i="3" s="1"/>
  <c r="G211" i="3"/>
  <c r="G210" i="3" s="1"/>
  <c r="G209" i="3" s="1"/>
  <c r="G208" i="3" s="1"/>
  <c r="G207" i="3" s="1"/>
  <c r="G206" i="3" l="1"/>
  <c r="G193" i="3"/>
  <c r="G192" i="3" s="1"/>
  <c r="G191" i="3" l="1"/>
  <c r="G190" i="3" s="1"/>
  <c r="G189" i="3" s="1"/>
  <c r="G188" i="3" s="1"/>
  <c r="G95" i="3" l="1"/>
  <c r="G94" i="3" s="1"/>
  <c r="G98" i="3"/>
  <c r="G97" i="3" s="1"/>
  <c r="G101" i="3"/>
  <c r="G100" i="3" s="1"/>
  <c r="G104" i="3"/>
  <c r="G103" i="3" s="1"/>
  <c r="G107" i="3"/>
  <c r="G106" i="3" s="1"/>
  <c r="G186" i="3"/>
  <c r="G185" i="3" s="1"/>
  <c r="G165" i="3"/>
  <c r="G167" i="3"/>
  <c r="G169" i="3"/>
  <c r="G93" i="3" l="1"/>
  <c r="G92" i="3" s="1"/>
  <c r="G91" i="3" s="1"/>
  <c r="G184" i="3"/>
  <c r="G183" i="3" s="1"/>
  <c r="G182" i="3" s="1"/>
  <c r="G181" i="3" s="1"/>
  <c r="G164" i="3"/>
  <c r="G163" i="3" s="1"/>
  <c r="G162" i="3" s="1"/>
  <c r="G161" i="3" l="1"/>
  <c r="G160" i="3" s="1"/>
  <c r="G403" i="3"/>
  <c r="G400" i="3" s="1"/>
  <c r="G89" i="3"/>
  <c r="G158" i="3"/>
  <c r="G157" i="3" s="1"/>
  <c r="G156" i="3" s="1"/>
  <c r="G155" i="3" s="1"/>
  <c r="G146" i="3"/>
  <c r="G145" i="3" s="1"/>
  <c r="G144" i="3" s="1"/>
  <c r="G125" i="3"/>
  <c r="G124" i="3" s="1"/>
  <c r="G114" i="3"/>
  <c r="G113" i="3" s="1"/>
  <c r="G16" i="3"/>
  <c r="G15" i="3" s="1"/>
  <c r="G14" i="3" s="1"/>
  <c r="G13" i="3" s="1"/>
  <c r="G399" i="3" l="1"/>
  <c r="G143" i="3"/>
  <c r="G123" i="3"/>
  <c r="G112" i="3"/>
  <c r="G111" i="3" s="1"/>
  <c r="G110" i="3" s="1"/>
  <c r="G398" i="3" l="1"/>
  <c r="G397" i="3" s="1"/>
  <c r="G142" i="3"/>
  <c r="G141" i="3" s="1"/>
  <c r="G128" i="3" s="1"/>
  <c r="G122" i="3"/>
  <c r="G21" i="3"/>
  <c r="G62" i="3"/>
  <c r="G61" i="3" s="1"/>
  <c r="G20" i="3" l="1"/>
  <c r="G121" i="3"/>
  <c r="G120" i="3" s="1"/>
  <c r="G109" i="3"/>
  <c r="G60" i="3"/>
  <c r="G59" i="3" s="1"/>
  <c r="G58" i="3" s="1"/>
  <c r="G57" i="3" s="1"/>
  <c r="G19" i="3" l="1"/>
  <c r="G18" i="3" s="1"/>
  <c r="G12" i="3" s="1"/>
  <c r="G347" i="3"/>
  <c r="G346" i="3" s="1"/>
  <c r="G332" i="3"/>
  <c r="G331" i="3" s="1"/>
  <c r="G344" i="3"/>
  <c r="G72" i="3" l="1"/>
  <c r="G71" i="3" s="1"/>
  <c r="G69" i="3"/>
  <c r="G68" i="3" s="1"/>
  <c r="G67" i="3" l="1"/>
  <c r="G66" i="3" s="1"/>
  <c r="G65" i="3" s="1"/>
  <c r="G384" i="3"/>
  <c r="G386" i="3"/>
  <c r="G362" i="3"/>
  <c r="G361" i="3" s="1"/>
  <c r="G49" i="3"/>
  <c r="G48" i="3" s="1"/>
  <c r="G47" i="3" s="1"/>
  <c r="G249" i="3"/>
  <c r="G248" i="3" s="1"/>
  <c r="G247" i="3" s="1"/>
  <c r="G245" i="3"/>
  <c r="G244" i="3" s="1"/>
  <c r="G243" i="3" s="1"/>
  <c r="G64" i="3" l="1"/>
  <c r="G383" i="3"/>
  <c r="G382" i="3" s="1"/>
  <c r="G46" i="3"/>
  <c r="G242" i="3"/>
  <c r="G343" i="3"/>
  <c r="G330" i="3" s="1"/>
  <c r="G88" i="3"/>
  <c r="G84" i="3" s="1"/>
  <c r="G83" i="3" s="1"/>
  <c r="G372" i="3"/>
  <c r="G371" i="3" s="1"/>
  <c r="G360" i="3" s="1"/>
  <c r="G322" i="3"/>
  <c r="G321" i="3" s="1"/>
  <c r="G277" i="3"/>
  <c r="G276" i="3" s="1"/>
  <c r="G275" i="3" s="1"/>
  <c r="G274" i="3" s="1"/>
  <c r="G273" i="3" s="1"/>
  <c r="G272" i="3" s="1"/>
  <c r="G319" i="3"/>
  <c r="G318" i="3" s="1"/>
  <c r="G317" i="3" s="1"/>
  <c r="G81" i="3"/>
  <c r="G80" i="3" s="1"/>
  <c r="G79" i="3" s="1"/>
  <c r="G78" i="3" s="1"/>
  <c r="G201" i="3"/>
  <c r="G200" i="3" s="1"/>
  <c r="G204" i="3"/>
  <c r="G203" i="3" s="1"/>
  <c r="G316" i="3" l="1"/>
  <c r="G315" i="3" s="1"/>
  <c r="G381" i="3"/>
  <c r="G380" i="3" s="1"/>
  <c r="G359" i="3"/>
  <c r="G358" i="3" s="1"/>
  <c r="G77" i="3"/>
  <c r="G199" i="3"/>
  <c r="G198" i="3" s="1"/>
  <c r="G197" i="3" s="1"/>
  <c r="G196" i="3" s="1"/>
  <c r="G195" i="3" s="1"/>
  <c r="G127" i="3" s="1"/>
  <c r="G254" i="3"/>
  <c r="G241" i="3" s="1"/>
  <c r="G240" i="3" s="1"/>
  <c r="G329" i="3"/>
  <c r="G328" i="3" s="1"/>
  <c r="G45" i="3"/>
  <c r="G11" i="3" l="1"/>
  <c r="G314" i="3"/>
  <c r="G396" i="3"/>
  <c r="G239" i="3" l="1"/>
  <c r="G238" i="3" s="1"/>
  <c r="G313" i="3"/>
  <c r="G409" i="3" l="1"/>
</calcChain>
</file>

<file path=xl/sharedStrings.xml><?xml version="1.0" encoding="utf-8"?>
<sst xmlns="http://schemas.openxmlformats.org/spreadsheetml/2006/main" count="1348" uniqueCount="294">
  <si>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</si>
  <si>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</si>
  <si>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</si>
  <si>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</si>
  <si>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</si>
  <si>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</si>
  <si>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</si>
  <si>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</si>
  <si>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</si>
  <si>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</si>
  <si>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</si>
  <si>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</si>
  <si>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</si>
  <si>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</si>
  <si>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</si>
  <si>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</si>
  <si>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</si>
  <si>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</si>
  <si>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</si>
  <si>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</si>
  <si>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</si>
  <si>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</si>
  <si>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</si>
  <si>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</si>
  <si>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</si>
  <si>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</si>
  <si>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</si>
  <si>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</si>
  <si>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</si>
  <si>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</si>
  <si>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</si>
  <si>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</si>
  <si>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</si>
  <si>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</si>
  <si>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</si>
  <si>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</si>
  <si>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</si>
  <si>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</si>
  <si>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</si>
  <si>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</si>
  <si>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</si>
  <si>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</si>
  <si>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</si>
  <si>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</si>
  <si>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</si>
  <si>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</si>
  <si>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</si>
  <si>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</si>
  <si>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</si>
  <si>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</si>
  <si>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</si>
  <si>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Субсидии бюджетным учреждениям</t>
  </si>
  <si>
    <t>Иные закупки товаров, работ и услуг для муниципальных нужд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</si>
  <si>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</si>
  <si>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</si>
  <si>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</si>
  <si>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</si>
  <si>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</si>
  <si>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</si>
  <si>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</si>
  <si>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</si>
  <si>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800</t>
  </si>
  <si>
    <t>810</t>
  </si>
  <si>
    <t>Реализация Закона Забайкальского края "Об отдельных вопросах в сфере образования"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организаций)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</si>
  <si>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</si>
  <si>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</si>
  <si>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</si>
  <si>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</si>
  <si>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</si>
  <si>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</si>
  <si>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</si>
  <si>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</si>
  <si>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</si>
  <si>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</si>
  <si>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</si>
  <si>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</si>
  <si>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</si>
  <si>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</si>
  <si>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</si>
  <si>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</si>
  <si>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</si>
  <si>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</si>
  <si>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</si>
  <si>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</si>
  <si>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</si>
  <si>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</si>
  <si>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</si>
  <si>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</si>
  <si>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</si>
  <si>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</si>
  <si>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</si>
  <si>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</si>
  <si>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</si>
  <si>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</si>
  <si>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</si>
  <si>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</si>
  <si>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</si>
  <si>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</si>
  <si>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</si>
  <si>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</si>
  <si>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</si>
  <si>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</si>
  <si>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</si>
  <si>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</si>
  <si>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</si>
  <si>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</si>
  <si>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</si>
  <si>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</si>
  <si>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</si>
  <si>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</si>
  <si>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</si>
  <si>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</si>
  <si>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</si>
  <si>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</si>
  <si>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</si>
  <si>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</si>
  <si>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</si>
  <si>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</si>
  <si>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</si>
  <si>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</si>
  <si>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</si>
  <si>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</si>
  <si>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</si>
  <si>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</si>
  <si>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</si>
  <si>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</si>
  <si>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</si>
  <si>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</si>
  <si>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</si>
  <si>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</si>
  <si>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</si>
  <si>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</si>
  <si>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</si>
  <si>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</si>
  <si>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</si>
  <si>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</si>
  <si>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</si>
  <si>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</si>
  <si>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</si>
  <si>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</si>
  <si>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</si>
  <si>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</si>
  <si>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Код ведомства</t>
  </si>
  <si>
    <t>Администрация муниципального района "Карымский район"</t>
  </si>
  <si>
    <t>Совет муниципального района  "Карымский район"</t>
  </si>
  <si>
    <t>Контрольно-счетная палата муниципального района "Карымский район"</t>
  </si>
  <si>
    <t>Комитет по финансам муниципального района "Карымский район"</t>
  </si>
  <si>
    <t>Комитет по управлению имуществом, земельным вопросам и градостроительной деятельности администрации муниципального района "Карымский район"</t>
  </si>
  <si>
    <t>Муниципальное казенное учреждение Комитет образования администрации муниципального района "Карымский район"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</si>
  <si>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</si>
  <si>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</si>
  <si>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.06 4 02 00452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</si>
  <si>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</si>
  <si>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</si>
  <si>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Дорожное хозяйство (дорожные фонды)</t>
  </si>
  <si>
    <t>.03 0 00 20400</t>
  </si>
  <si>
    <t>.06 4 01 20400</t>
  </si>
  <si>
    <t>.01 1 01 90200</t>
  </si>
  <si>
    <t>.01 5 00 20400</t>
  </si>
  <si>
    <t>.01 2 00 31502</t>
  </si>
  <si>
    <t>.04 4 00 20400</t>
  </si>
  <si>
    <t>.06 4 01 79205</t>
  </si>
  <si>
    <t>Осуществление государственных полномочий в области образования</t>
  </si>
  <si>
    <t>.04 4 00 79230</t>
  </si>
  <si>
    <t>.05 1 00 00425</t>
  </si>
  <si>
    <t>.05 1 00 00515</t>
  </si>
  <si>
    <t>.05 3 00 00000</t>
  </si>
  <si>
    <t>.05 3 00 00512</t>
  </si>
  <si>
    <t>.05 1 00 00000</t>
  </si>
  <si>
    <t>Средства массовой информации</t>
  </si>
  <si>
    <t>Периодическая печать и издательства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</si>
  <si>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</si>
  <si>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Субсидии автономным учреждениям</t>
  </si>
  <si>
    <t>.01 1 02 92300</t>
  </si>
  <si>
    <t>Премии и гранты</t>
  </si>
  <si>
    <t>.01 5 00 92300</t>
  </si>
  <si>
    <t>Бюджетные инвестиции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</si>
  <si>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</si>
  <si>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Муниципальная программа "Обеспечение деятельности администрации муниципального района «Карымский район»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</si>
  <si>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</si>
  <si>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</si>
  <si>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</si>
  <si>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.04 3 00 S1101</t>
  </si>
  <si>
    <t>Другие вопросы в области национальной экономики</t>
  </si>
  <si>
    <t>.02 0 00 00000</t>
  </si>
  <si>
    <t>.02 1 00 00000</t>
  </si>
  <si>
    <t>.02 1 00  L4970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</si>
  <si>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</si>
  <si>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Подпрограмма "Обеспечение доступным и комфортным жильём граждан муниципального района   «Карымский район»"</t>
  </si>
  <si>
    <t>Реализация мероприятий по обеспечению жильем молодых семей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</si>
  <si>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</si>
  <si>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Субсидии</t>
  </si>
  <si>
    <t>Муниципальная программа "Социальная поддержка граждан на 2020-2025 годы"</t>
  </si>
  <si>
    <t>Подпрограмма "Развитие культуры в муниципальном районе "Карымский район"</t>
  </si>
  <si>
    <t>Подпрограмма "Развитие физической культуры и массового спорта в муниципальном районе "Карымский район"</t>
  </si>
  <si>
    <t>Подпрограмма «Финансовое обеспечение городских и сельских поселений Карымского района для исполнения переданных полномочий»</t>
  </si>
  <si>
    <t>Подпрограмма «Обеспечение деятельности Комитета"</t>
  </si>
  <si>
    <t>.04 2 00 53030</t>
  </si>
  <si>
    <t>Подпрограмма «Содержание и ремонт автомобильных дорог местного значения и искусственных сооружений на них, а также осуществление иной деятельности в области автомобильных дорог муниципального района «Карымский район»</t>
  </si>
  <si>
    <t>Снижение доступности наркотических веществ – производных дикорастущей конопли</t>
  </si>
  <si>
    <t>Внедрение и обеспечение функционирования модели персонифицированного финансирования дополнительного образования детей</t>
  </si>
  <si>
    <t>.04 3 00 01123</t>
  </si>
  <si>
    <t>Межбюджетные трансферты на выравнивание обеспеченности поселений на реализацию отдельных расходных полномочий</t>
  </si>
  <si>
    <t>77 0 00 00000</t>
  </si>
  <si>
    <t>77 0 00 20300</t>
  </si>
  <si>
    <t>77 0 00 79220</t>
  </si>
  <si>
    <t>77 0 00 92300</t>
  </si>
  <si>
    <t>77 0 00 49101</t>
  </si>
  <si>
    <t>77 0 00 74505</t>
  </si>
  <si>
    <t>77 0 00 20400</t>
  </si>
  <si>
    <t>77 0 00 07050</t>
  </si>
  <si>
    <t>77 0 00 79207</t>
  </si>
  <si>
    <t>77 0 00 S4905</t>
  </si>
  <si>
    <t>77 0 00 00701</t>
  </si>
  <si>
    <t>Межбюджетные трансферты из бюджетов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</si>
  <si>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трансфертыиз бюджета муниципального района бюджетам поселений на осуществление части полномочий по решению вопросов местного значения в соответствии с заключенными соглашениями</t>
  </si>
  <si>
    <t>.06 2 01 Д1601</t>
  </si>
  <si>
    <t>.06 3 01 С1106</t>
  </si>
  <si>
    <t>77 0 00 Р1406</t>
  </si>
  <si>
    <t>77 0 00 П1306</t>
  </si>
  <si>
    <t>77 0 00 Г8604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</si>
  <si>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</si>
  <si>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.05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</si>
  <si>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</si>
  <si>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.04 2 00 L3040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</si>
  <si>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</si>
  <si>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.04 2 00 71444</t>
  </si>
  <si>
    <t>.04 2 00 71030</t>
  </si>
  <si>
    <t>Муниципальная программа "Развитие системы образования муниципального района "Карымский район"</t>
  </si>
  <si>
    <t>Молодежная политика и оздоровление детей</t>
  </si>
  <si>
    <t>.04 3 00 71432</t>
  </si>
  <si>
    <t>77 0 00 51200</t>
  </si>
  <si>
    <t>Муниципальная программа "Профилактика правонарушений на территории муниципального района "Карымский район" на 2020 -2023 годы</t>
  </si>
  <si>
    <t>13 0 00 00000</t>
  </si>
  <si>
    <t>13 0 00 92305</t>
  </si>
  <si>
    <t>77 0 00 20500</t>
  </si>
  <si>
    <t>Руководитель контрольно-счетной палаты, его заместители и аудиторы</t>
  </si>
  <si>
    <t>77 0 00 77265</t>
  </si>
  <si>
    <t>Исполнение судебных актов</t>
  </si>
  <si>
    <t>.04 1 P2 S1443</t>
  </si>
  <si>
    <t>Расходы, выделяемые в целях софинансирования расходных обязательств муниципальных районов Забайкальского края по оплате труда работников учреждений бюджетной сферы, финансируемых за счет средств муниципального района</t>
  </si>
  <si>
    <t>.04 2 00 S8180</t>
  </si>
  <si>
    <t>Обеспечение проведения выборов и референдумов</t>
  </si>
  <si>
    <t>Специальные расходы</t>
  </si>
  <si>
    <t>Осуществление отдельных государственных полномочий в сфере труда</t>
  </si>
  <si>
    <t>Осуществление государственного полномочия по созданию административных комиссий, рассматривающих дела об административных правонарушениях, предусмотренных законами Забайкальского края</t>
  </si>
  <si>
    <t>Осуществление отдельных государственных полномочий в сфере государственного управления</t>
  </si>
  <si>
    <t>Осуществление государственных полномочий по расчету и предоставлению дотаций бюджетам городских и сельских поселений за счет средств бюджета края, а также по установлению отдельных нормативов формирования расходов на оплату труда депутатов, выборных должностных лиц местного самоуправления городских и сельских поселений, осуществляющих свои полномочия на постоянной основе, муниципальных служащих городских и сельских поселений на содержание органов местного самоуправлениягородских и сельских поселений и по сбору с городских и сельских поселений, входящих в состав муниципального района, и предоставлению квартальной отчетностипо исполнению государственных полномочий РФ по первичному воинскому учету в городских и сельских поселениях, муниципальных и городских округах, на территориях которых отсутствуют структурные подразделения военных комиссариатов</t>
  </si>
  <si>
    <t>Проведение выборов и референдумов в органах местного самоуправления</t>
  </si>
  <si>
    <t>77 0 00 02002</t>
  </si>
  <si>
    <t>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</si>
  <si>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</si>
  <si>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Обеспечение выплат районных коэффициентов и процентных надбавок за стаж работы в районах Крайнего Севера и приравненных к ним местностях, а также в остальных районах Севера, где установлены районные коэффициенты к ежемесячному денежному вознаграждению за классное руководство педагогическим работникам муниципальных общеобразовательных организаций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</si>
  <si>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</si>
  <si>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Обеспечение отдыха, организация и обеспечение  оздоровления детей в каникулярное время в муниципальных организациях отдыха детей и их оздоровления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</si>
  <si>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</si>
  <si>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.04 2 00 71228</t>
  </si>
  <si>
    <t>Муниципальная программа "Управление муниципальными финансами, создание условий для  управления муниципальными финансами, повышение устойчивости бюджетов городских и сельских поселений Карымского района на 2020-2025 годы"</t>
  </si>
  <si>
    <t xml:space="preserve">Ведомственная структура расходов бюджета муниципального района "Карымский район" на 2022  год </t>
  </si>
  <si>
    <t>Приложение №7 к решению Совета района</t>
  </si>
  <si>
    <t>2022 год,  тыс.рублей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</si>
  <si>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</si>
  <si>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</si>
  <si>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P2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</si>
  <si>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</si>
  <si>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77 0 00 79265</t>
  </si>
  <si>
    <t>77 0 00 55050</t>
  </si>
  <si>
    <t>Реализация мероприятий плана социального развития центров экономического роста Забайкальского края</t>
  </si>
  <si>
    <t>77 0 F2 55550</t>
  </si>
  <si>
    <t>77 0 F2 00000</t>
  </si>
  <si>
    <t>Региональный проект "Формирование комфортной городской среды»"</t>
  </si>
  <si>
    <t>Реализация программ формирования современной городской среды</t>
  </si>
  <si>
    <t>09 2 00 79581</t>
  </si>
  <si>
    <t>Осуществление государственных полномочий в области социальной защиты населения</t>
  </si>
  <si>
    <t>09 1 00 74580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</si>
  <si>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</si>
  <si>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Муниципальная программа "Социальная поддержка граждан  на 2020-2025 годы"</t>
  </si>
  <si>
    <t>.01 3 00 L5110</t>
  </si>
  <si>
    <t>Проведение комплексных кадастровых работ</t>
  </si>
  <si>
    <t>.04 2 00 01145</t>
  </si>
  <si>
    <t>Организация бесплатного питания обучающихся с ограниченными возможностями (детей-инвалидов), осваивающих адаптированные образовательные программы в муниципальных общеобразовательных организациях на территории муниципального района</t>
  </si>
  <si>
    <t>.05 1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</si>
  <si>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</si>
  <si>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Капитальные вложения в объекты государственное (муниципальной) собственности</t>
  </si>
  <si>
    <t>.01 3 00 00000</t>
  </si>
  <si>
    <t>Подпрограмма «Территориальное планирование и обеспечение градостроительной деятельности»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</si>
  <si>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</si>
  <si>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Иные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предоставляемых в целях поощрения муниципальных образований Забайкальского края за повышение 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</si>
  <si>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77 0 00 78186</t>
  </si>
  <si>
    <t>Расходы на выплаты персоналу казенных учреждений</t>
  </si>
  <si>
    <t>Закупка товаров, работ и услуг для  государственных (муниципальных) нужд</t>
  </si>
  <si>
    <t>Социальные выплаты гражданам, кроме публичных нормативных социальных выплат</t>
  </si>
  <si>
    <t>Субсидии некомерческим организациям (за исключением государственных (муниципальных) учреждений)</t>
  </si>
  <si>
    <t>№ 485  от  " 22  "марта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</si>
</sst>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_(* #,##0.00_);_(* \(#,##0.00\);_(* &quot;-&quot;??_);_(@_)"/>
    <numFmt numFmtId="166" formatCode="#,##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u/>
      <sz val="14"/>
      <name val="Arial Cyr"/>
      <family val="2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Arial Cyr"/>
    </font>
    <font>
      <sz val="11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" fillId="0" borderId="0"/>
    <xf numFmtId="165" fontId="14" fillId="0" borderId="0" applyFont="0" applyFill="0" applyBorder="0" applyAlignment="0" applyProtection="0"/>
    <xf numFmtId="0" fontId="25" fillId="0" borderId="2">
      <alignment horizontal="left" wrapText="1"/>
    </xf>
    <xf numFmtId="0" fontId="26" fillId="0" borderId="4">
      <alignment vertical="top" wrapText="1"/>
    </xf>
    <xf numFmtId="1" fontId="27" fillId="0" borderId="4">
      <alignment horizontal="center" vertical="top" shrinkToFit="1"/>
    </xf>
  </cellStyleXfs>
  <cellXfs count="146">
    <xf numFmtId="0" fontId="0" fillId="0" borderId="0" xfId="0"/>
    <xf numFmtId="0" fontId="0" fillId="0" borderId="0" xfId="0" applyFill="1"/>
    <xf numFmtId="0" fontId="0" fillId="0" borderId="0" xfId="0" applyFill="1" applyBorder="1"/>
    <xf numFmtId="166" fontId="0" fillId="0" borderId="0" xfId="0" applyNumberFormat="1" applyFill="1"/>
    <xf numFmtId="0" fontId="2" fillId="0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0" fillId="2" borderId="0" xfId="0" applyFill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Border="1"/>
    <xf numFmtId="0" fontId="11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164" fontId="12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5" fillId="2" borderId="1" xfId="0" applyNumberFormat="1" applyFont="1" applyFill="1" applyBorder="1"/>
    <xf numFmtId="0" fontId="15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wrapText="1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11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wrapText="1"/>
    </xf>
    <xf numFmtId="49" fontId="30" fillId="2" borderId="5" xfId="0" applyNumberFormat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1" fillId="2" borderId="4" xfId="5" applyNumberFormat="1" applyFont="1" applyFill="1" applyProtection="1">
      <alignment vertical="top" wrapText="1"/>
    </xf>
    <xf numFmtId="0" fontId="1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2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2" fillId="2" borderId="1" xfId="0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0" fontId="2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0" fontId="5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/>
    </xf>
    <xf numFmtId="166" fontId="20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7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164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8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166" fontId="11" fillId="2" borderId="1" xfId="0" applyNumberFormat="1" applyFont="1" applyFill="1" applyBorder="1"/>
    <xf numFmtId="166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6" fontId="0" fillId="2" borderId="1" xfId="0" applyNumberFormat="1" applyFont="1" applyFill="1" applyBorder="1"/>
    <xf numFmtId="49" fontId="2" fillId="2" borderId="1" xfId="0" applyNumberFormat="1" applyFont="1" applyFill="1" applyBorder="1" applyAlignment="1">
      <alignment horizontal="center"/>
    </xf>
    <xf numFmtId="49" fontId="16" fillId="2" borderId="1" xfId="2" applyNumberFormat="1" applyFont="1" applyFill="1" applyBorder="1" applyAlignment="1">
      <alignment horizontal="center" wrapText="1"/>
    </xf>
    <xf numFmtId="49" fontId="14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66" fontId="7" fillId="2" borderId="1" xfId="0" applyNumberFormat="1" applyFont="1" applyFill="1" applyBorder="1"/>
    <xf numFmtId="166" fontId="12" fillId="2" borderId="1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1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5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 wrapText="1"/>
    </xf>
    <xf numFmtId="0" fontId="7" fillId="2" borderId="1" xfId="0" applyFont="1" applyFill="1" applyBorder="1"/>
    <xf numFmtId="0" fontId="15" fillId="2" borderId="0" xfId="0" applyFont="1" applyFill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/>
    </xf>
    <xf numFmtId="166" fontId="8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3" fillId="2" borderId="1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wrapText="1"/>
    </xf>
    <xf numFmtId="1" fontId="11" fillId="2" borderId="4" xfId="6" applyNumberFormat="1" applyFont="1" applyFill="1" applyAlignment="1" applyProtection="1">
      <alignment horizontal="left" shrinkToFit="1"/>
    </xf>
    <xf numFmtId="1" fontId="28" fillId="2" borderId="4" xfId="6" applyNumberFormat="1" applyFont="1" applyFill="1" applyAlignment="1" applyProtection="1">
      <alignment horizontal="left" shrinkToFit="1"/>
    </xf>
    <xf numFmtId="0" fontId="20" fillId="2" borderId="1" xfId="0" applyFont="1" applyFill="1" applyBorder="1"/>
    <xf numFmtId="164" fontId="20" fillId="2" borderId="1" xfId="0" applyNumberFormat="1" applyFont="1" applyFill="1" applyBorder="1"/>
    <xf numFmtId="49" fontId="16" fillId="2" borderId="1" xfId="2" applyNumberFormat="1" applyFont="1" applyFill="1" applyBorder="1" applyAlignment="1">
      <alignment horizontal="left" wrapText="1"/>
    </xf>
    <xf numFmtId="0" fontId="15" fillId="2" borderId="0" xfId="0" applyFont="1" applyFill="1" applyAlignment="1">
      <alignment horizontal="justify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justify" wrapText="1"/>
    </xf>
    <xf numFmtId="0" fontId="15" fillId="2" borderId="6" xfId="0" applyFont="1" applyFill="1" applyBorder="1" applyAlignment="1">
      <alignment wrapText="1"/>
    </xf>
    <xf numFmtId="166" fontId="4" fillId="2" borderId="1" xfId="0" applyNumberFormat="1" applyFont="1" applyFill="1" applyBorder="1"/>
    <xf numFmtId="0" fontId="29" fillId="2" borderId="0" xfId="0" applyFont="1" applyFill="1" applyAlignment="1">
      <alignment wrapText="1"/>
    </xf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166" fontId="5" fillId="2" borderId="1" xfId="0" applyNumberFormat="1" applyFont="1" applyFill="1" applyBorder="1"/>
    <xf numFmtId="0" fontId="0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/>
    </xf>
    <xf numFmtId="166" fontId="20" fillId="2" borderId="1" xfId="0" applyNumberFormat="1" applyFont="1" applyFill="1" applyBorder="1"/>
    <xf numFmtId="0" fontId="6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center" wrapText="1"/>
    </xf>
    <xf numFmtId="0" fontId="24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</cellXfs>
  <cellStyles count="7">
    <cellStyle name="xl31" xfId="5"/>
    <cellStyle name="xl33" xfId="6"/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4"/>
  <sheetViews>
    <sheetView tabSelected="1" zoomScale="75" zoomScaleNormal="75" zoomScaleSheetLayoutView="75" workbookViewId="0">
      <selection activeCell="D2" sqref="D2"/>
    </sheetView>
  </sheetViews>
  <sheetFormatPr defaultRowHeight="12.75" x14ac:dyDescent="0.2"/>
  <cols>
    <col min="1" max="1" width="45.7109375" style="5" customWidth="1"/>
    <col min="2" max="2" width="13.85546875" style="5" customWidth="1"/>
    <col min="3" max="3" width="7.85546875" style="6" customWidth="1"/>
    <col min="4" max="4" width="10.28515625" style="6" customWidth="1"/>
    <col min="5" max="5" width="17.140625" style="10" customWidth="1"/>
    <col min="6" max="6" width="10.85546875" style="6" customWidth="1"/>
    <col min="7" max="7" width="20.140625" style="7" customWidth="1"/>
    <col min="8" max="8" width="37.85546875" style="6" customWidth="1"/>
    <col min="9" max="9" width="13.7109375" style="1" customWidth="1"/>
    <col min="10" max="10" width="13.85546875" style="1" customWidth="1"/>
    <col min="11" max="16384" width="9.140625" style="1"/>
  </cols>
  <sheetData>
    <row r="1" spans="1:9" ht="21.75" customHeight="1" x14ac:dyDescent="0.2">
      <c r="E1" s="6"/>
      <c r="F1" s="7"/>
      <c r="G1" s="8" t="s">
        <v>259</v>
      </c>
    </row>
    <row r="2" spans="1:9" ht="21.75" customHeight="1" x14ac:dyDescent="0.2">
      <c r="E2" s="6"/>
      <c r="F2" s="7"/>
      <c r="G2" s="8" t="s">
        <v>293</v>
      </c>
    </row>
    <row r="3" spans="1:9" x14ac:dyDescent="0.2">
      <c r="E3" s="6"/>
      <c r="F3" s="7"/>
      <c r="G3" s="6"/>
    </row>
    <row r="4" spans="1:9" ht="60" customHeight="1" x14ac:dyDescent="0.25">
      <c r="A4" s="142" t="s">
        <v>258</v>
      </c>
      <c r="B4" s="142"/>
      <c r="C4" s="143"/>
      <c r="D4" s="143"/>
      <c r="E4" s="143"/>
      <c r="F4" s="143"/>
      <c r="G4" s="144"/>
    </row>
    <row r="5" spans="1:9" ht="15.75" customHeight="1" x14ac:dyDescent="0.25">
      <c r="A5" s="145"/>
      <c r="B5" s="145"/>
      <c r="C5" s="145"/>
      <c r="D5" s="145"/>
      <c r="E5" s="145"/>
      <c r="F5" s="145"/>
    </row>
    <row r="6" spans="1:9" ht="14.25" customHeight="1" x14ac:dyDescent="0.25">
      <c r="A6" s="48"/>
      <c r="B6" s="48"/>
      <c r="C6" s="48"/>
      <c r="D6" s="48"/>
      <c r="E6" s="9"/>
      <c r="F6" s="48"/>
    </row>
    <row r="7" spans="1:9" hidden="1" x14ac:dyDescent="0.2"/>
    <row r="8" spans="1:9" ht="58.5" customHeight="1" x14ac:dyDescent="0.2">
      <c r="A8" s="11" t="s">
        <v>0</v>
      </c>
      <c r="B8" s="11" t="s">
        <v>142</v>
      </c>
      <c r="C8" s="12" t="s">
        <v>25</v>
      </c>
      <c r="D8" s="12" t="s">
        <v>26</v>
      </c>
      <c r="E8" s="12" t="s">
        <v>27</v>
      </c>
      <c r="F8" s="12" t="s">
        <v>28</v>
      </c>
      <c r="G8" s="13" t="s">
        <v>260</v>
      </c>
    </row>
    <row r="9" spans="1:9" x14ac:dyDescent="0.2">
      <c r="A9" s="14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</row>
    <row r="10" spans="1:9" x14ac:dyDescent="0.2">
      <c r="A10" s="14"/>
      <c r="B10" s="14"/>
      <c r="C10" s="15"/>
      <c r="D10" s="15"/>
      <c r="E10" s="15"/>
      <c r="F10" s="15"/>
      <c r="G10" s="16"/>
    </row>
    <row r="11" spans="1:9" ht="54" x14ac:dyDescent="0.25">
      <c r="A11" s="60" t="s">
        <v>143</v>
      </c>
      <c r="B11" s="61">
        <v>901</v>
      </c>
      <c r="C11" s="62"/>
      <c r="D11" s="62"/>
      <c r="E11" s="63"/>
      <c r="F11" s="62"/>
      <c r="G11" s="64">
        <f>G12+G45+G57+G64+G77+G51</f>
        <v>70564.5</v>
      </c>
      <c r="I11" s="3"/>
    </row>
    <row r="12" spans="1:9" ht="15.75" x14ac:dyDescent="0.25">
      <c r="A12" s="58" t="s">
        <v>1</v>
      </c>
      <c r="B12" s="58"/>
      <c r="C12" s="57" t="s">
        <v>2</v>
      </c>
      <c r="D12" s="57"/>
      <c r="E12" s="65"/>
      <c r="F12" s="57"/>
      <c r="G12" s="66">
        <f>G18+G13+G38+G33</f>
        <v>19882.100000000002</v>
      </c>
      <c r="H12" s="52"/>
    </row>
    <row r="13" spans="1:9" ht="45" x14ac:dyDescent="0.25">
      <c r="A13" s="33" t="s">
        <v>55</v>
      </c>
      <c r="B13" s="67"/>
      <c r="C13" s="49" t="s">
        <v>2</v>
      </c>
      <c r="D13" s="49" t="s">
        <v>3</v>
      </c>
      <c r="E13" s="68"/>
      <c r="F13" s="49"/>
      <c r="G13" s="69">
        <f t="shared" ref="G13:G16" si="0">G14</f>
        <v>2617.8000000000002</v>
      </c>
      <c r="H13" s="52"/>
    </row>
    <row r="14" spans="1:9" ht="15" x14ac:dyDescent="0.25">
      <c r="A14" s="19" t="s">
        <v>71</v>
      </c>
      <c r="B14" s="67"/>
      <c r="C14" s="28" t="s">
        <v>2</v>
      </c>
      <c r="D14" s="28" t="s">
        <v>3</v>
      </c>
      <c r="E14" s="22" t="s">
        <v>203</v>
      </c>
      <c r="F14" s="28"/>
      <c r="G14" s="69">
        <f t="shared" si="0"/>
        <v>2617.8000000000002</v>
      </c>
      <c r="H14" s="52"/>
    </row>
    <row r="15" spans="1:9" ht="15" x14ac:dyDescent="0.25">
      <c r="A15" s="19" t="s">
        <v>24</v>
      </c>
      <c r="B15" s="67"/>
      <c r="C15" s="28" t="s">
        <v>2</v>
      </c>
      <c r="D15" s="28" t="s">
        <v>3</v>
      </c>
      <c r="E15" s="22" t="s">
        <v>204</v>
      </c>
      <c r="F15" s="28"/>
      <c r="G15" s="23">
        <f t="shared" si="0"/>
        <v>2617.8000000000002</v>
      </c>
    </row>
    <row r="16" spans="1:9" ht="76.5" customHeight="1" x14ac:dyDescent="0.2">
      <c r="A16" s="32" t="s">
        <v>72</v>
      </c>
      <c r="B16" s="67"/>
      <c r="C16" s="42" t="s">
        <v>2</v>
      </c>
      <c r="D16" s="42" t="s">
        <v>3</v>
      </c>
      <c r="E16" s="25" t="s">
        <v>204</v>
      </c>
      <c r="F16" s="42">
        <v>100</v>
      </c>
      <c r="G16" s="70">
        <f t="shared" si="0"/>
        <v>2617.8000000000002</v>
      </c>
      <c r="H16" s="52"/>
    </row>
    <row r="17" spans="1:8" ht="25.5" x14ac:dyDescent="0.2">
      <c r="A17" s="32" t="s">
        <v>73</v>
      </c>
      <c r="B17" s="67"/>
      <c r="C17" s="42" t="s">
        <v>2</v>
      </c>
      <c r="D17" s="42" t="s">
        <v>3</v>
      </c>
      <c r="E17" s="25" t="s">
        <v>204</v>
      </c>
      <c r="F17" s="24">
        <v>120</v>
      </c>
      <c r="G17" s="70">
        <v>2617.8000000000002</v>
      </c>
      <c r="H17" s="52"/>
    </row>
    <row r="18" spans="1:8" ht="45" customHeight="1" x14ac:dyDescent="0.25">
      <c r="A18" s="33" t="s">
        <v>30</v>
      </c>
      <c r="B18" s="33"/>
      <c r="C18" s="49" t="s">
        <v>2</v>
      </c>
      <c r="D18" s="49" t="s">
        <v>6</v>
      </c>
      <c r="E18" s="68"/>
      <c r="F18" s="49"/>
      <c r="G18" s="69">
        <f>G19+G26</f>
        <v>14691.300000000001</v>
      </c>
      <c r="H18" s="52"/>
    </row>
    <row r="19" spans="1:8" ht="62.25" customHeight="1" x14ac:dyDescent="0.25">
      <c r="A19" s="19" t="s">
        <v>178</v>
      </c>
      <c r="B19" s="19"/>
      <c r="C19" s="21" t="s">
        <v>2</v>
      </c>
      <c r="D19" s="21" t="s">
        <v>6</v>
      </c>
      <c r="E19" s="22" t="s">
        <v>75</v>
      </c>
      <c r="F19" s="21"/>
      <c r="G19" s="69">
        <f>G20+G23</f>
        <v>13253.7</v>
      </c>
      <c r="H19" s="52"/>
    </row>
    <row r="20" spans="1:8" ht="15" x14ac:dyDescent="0.25">
      <c r="A20" s="19" t="s">
        <v>4</v>
      </c>
      <c r="B20" s="19"/>
      <c r="C20" s="28" t="s">
        <v>2</v>
      </c>
      <c r="D20" s="28" t="s">
        <v>6</v>
      </c>
      <c r="E20" s="22" t="s">
        <v>155</v>
      </c>
      <c r="F20" s="28"/>
      <c r="G20" s="69">
        <f t="shared" ref="G20:G21" si="1">G21</f>
        <v>12670.6</v>
      </c>
    </row>
    <row r="21" spans="1:8" ht="78" customHeight="1" x14ac:dyDescent="0.2">
      <c r="A21" s="32" t="s">
        <v>72</v>
      </c>
      <c r="B21" s="32"/>
      <c r="C21" s="42" t="s">
        <v>2</v>
      </c>
      <c r="D21" s="42" t="s">
        <v>6</v>
      </c>
      <c r="E21" s="25" t="s">
        <v>155</v>
      </c>
      <c r="F21" s="29">
        <v>100</v>
      </c>
      <c r="G21" s="71">
        <f t="shared" si="1"/>
        <v>12670.6</v>
      </c>
      <c r="H21" s="52"/>
    </row>
    <row r="22" spans="1:8" ht="31.5" customHeight="1" x14ac:dyDescent="0.2">
      <c r="A22" s="32" t="s">
        <v>73</v>
      </c>
      <c r="B22" s="32"/>
      <c r="C22" s="42" t="s">
        <v>2</v>
      </c>
      <c r="D22" s="42" t="s">
        <v>6</v>
      </c>
      <c r="E22" s="25" t="s">
        <v>155</v>
      </c>
      <c r="F22" s="24">
        <v>120</v>
      </c>
      <c r="G22" s="71">
        <v>12670.6</v>
      </c>
      <c r="H22" s="52"/>
    </row>
    <row r="23" spans="1:8" ht="57.75" customHeight="1" x14ac:dyDescent="0.25">
      <c r="A23" s="19" t="s">
        <v>244</v>
      </c>
      <c r="B23" s="32"/>
      <c r="C23" s="28" t="s">
        <v>2</v>
      </c>
      <c r="D23" s="28" t="s">
        <v>6</v>
      </c>
      <c r="E23" s="22" t="s">
        <v>122</v>
      </c>
      <c r="F23" s="28"/>
      <c r="G23" s="72">
        <f>G24</f>
        <v>583.1</v>
      </c>
      <c r="H23" s="52"/>
    </row>
    <row r="24" spans="1:8" ht="78" customHeight="1" x14ac:dyDescent="0.2">
      <c r="A24" s="32" t="s">
        <v>72</v>
      </c>
      <c r="B24" s="32"/>
      <c r="C24" s="24" t="s">
        <v>2</v>
      </c>
      <c r="D24" s="29" t="s">
        <v>6</v>
      </c>
      <c r="E24" s="25" t="s">
        <v>122</v>
      </c>
      <c r="F24" s="24">
        <v>100</v>
      </c>
      <c r="G24" s="54">
        <f>G25</f>
        <v>583.1</v>
      </c>
      <c r="H24" s="52"/>
    </row>
    <row r="25" spans="1:8" ht="31.5" customHeight="1" x14ac:dyDescent="0.2">
      <c r="A25" s="32" t="s">
        <v>73</v>
      </c>
      <c r="B25" s="32"/>
      <c r="C25" s="24" t="s">
        <v>2</v>
      </c>
      <c r="D25" s="29" t="s">
        <v>6</v>
      </c>
      <c r="E25" s="25" t="s">
        <v>122</v>
      </c>
      <c r="F25" s="24">
        <v>120</v>
      </c>
      <c r="G25" s="54">
        <v>583.1</v>
      </c>
      <c r="H25" s="52"/>
    </row>
    <row r="26" spans="1:8" ht="31.5" customHeight="1" x14ac:dyDescent="0.25">
      <c r="A26" s="73" t="s">
        <v>71</v>
      </c>
      <c r="B26" s="32"/>
      <c r="C26" s="28" t="s">
        <v>2</v>
      </c>
      <c r="D26" s="28" t="s">
        <v>6</v>
      </c>
      <c r="E26" s="22" t="s">
        <v>203</v>
      </c>
      <c r="F26" s="24"/>
      <c r="G26" s="51">
        <f>G27+G30</f>
        <v>1437.6000000000001</v>
      </c>
      <c r="H26" s="52"/>
    </row>
    <row r="27" spans="1:8" ht="57.75" customHeight="1" x14ac:dyDescent="0.25">
      <c r="A27" s="33" t="s">
        <v>246</v>
      </c>
      <c r="B27" s="32"/>
      <c r="C27" s="49" t="s">
        <v>2</v>
      </c>
      <c r="D27" s="28" t="s">
        <v>6</v>
      </c>
      <c r="E27" s="50" t="s">
        <v>205</v>
      </c>
      <c r="F27" s="49"/>
      <c r="G27" s="72">
        <f>G28</f>
        <v>1194.2</v>
      </c>
      <c r="H27" s="52"/>
    </row>
    <row r="28" spans="1:8" ht="80.25" customHeight="1" x14ac:dyDescent="0.25">
      <c r="A28" s="32" t="s">
        <v>72</v>
      </c>
      <c r="B28" s="32"/>
      <c r="C28" s="24" t="s">
        <v>2</v>
      </c>
      <c r="D28" s="29" t="s">
        <v>6</v>
      </c>
      <c r="E28" s="53" t="s">
        <v>205</v>
      </c>
      <c r="F28" s="24">
        <v>100</v>
      </c>
      <c r="G28" s="54">
        <f>G29</f>
        <v>1194.2</v>
      </c>
      <c r="H28" s="52"/>
    </row>
    <row r="29" spans="1:8" ht="30.75" customHeight="1" x14ac:dyDescent="0.25">
      <c r="A29" s="32" t="s">
        <v>73</v>
      </c>
      <c r="B29" s="32"/>
      <c r="C29" s="24" t="s">
        <v>2</v>
      </c>
      <c r="D29" s="29" t="s">
        <v>6</v>
      </c>
      <c r="E29" s="53" t="s">
        <v>205</v>
      </c>
      <c r="F29" s="24">
        <v>120</v>
      </c>
      <c r="G29" s="54">
        <v>1194.2</v>
      </c>
      <c r="H29" s="52"/>
    </row>
    <row r="30" spans="1:8" ht="105" customHeight="1" x14ac:dyDescent="0.25">
      <c r="A30" s="47" t="s">
        <v>214</v>
      </c>
      <c r="B30" s="32"/>
      <c r="C30" s="49" t="s">
        <v>2</v>
      </c>
      <c r="D30" s="28" t="s">
        <v>6</v>
      </c>
      <c r="E30" s="50" t="s">
        <v>219</v>
      </c>
      <c r="F30" s="24"/>
      <c r="G30" s="51">
        <f>G31</f>
        <v>243.4</v>
      </c>
      <c r="H30" s="52"/>
    </row>
    <row r="31" spans="1:8" ht="87.75" customHeight="1" x14ac:dyDescent="0.25">
      <c r="A31" s="32" t="s">
        <v>72</v>
      </c>
      <c r="B31" s="32"/>
      <c r="C31" s="24" t="s">
        <v>2</v>
      </c>
      <c r="D31" s="29" t="s">
        <v>6</v>
      </c>
      <c r="E31" s="53" t="s">
        <v>219</v>
      </c>
      <c r="F31" s="24">
        <v>100</v>
      </c>
      <c r="G31" s="54">
        <f>G32</f>
        <v>243.4</v>
      </c>
      <c r="H31" s="52"/>
    </row>
    <row r="32" spans="1:8" ht="28.5" customHeight="1" x14ac:dyDescent="0.25">
      <c r="A32" s="32" t="s">
        <v>73</v>
      </c>
      <c r="B32" s="32"/>
      <c r="C32" s="24" t="s">
        <v>2</v>
      </c>
      <c r="D32" s="29" t="s">
        <v>6</v>
      </c>
      <c r="E32" s="53" t="s">
        <v>219</v>
      </c>
      <c r="F32" s="24">
        <v>120</v>
      </c>
      <c r="G32" s="54">
        <v>243.4</v>
      </c>
      <c r="H32" s="52"/>
    </row>
    <row r="33" spans="1:8" ht="31.5" customHeight="1" x14ac:dyDescent="0.25">
      <c r="A33" s="47" t="s">
        <v>242</v>
      </c>
      <c r="B33" s="32"/>
      <c r="C33" s="49" t="s">
        <v>2</v>
      </c>
      <c r="D33" s="49" t="s">
        <v>7</v>
      </c>
      <c r="E33" s="68"/>
      <c r="F33" s="24"/>
      <c r="G33" s="74">
        <f>G34</f>
        <v>2500</v>
      </c>
      <c r="H33" s="52"/>
    </row>
    <row r="34" spans="1:8" ht="16.5" customHeight="1" x14ac:dyDescent="0.25">
      <c r="A34" s="73" t="s">
        <v>71</v>
      </c>
      <c r="B34" s="32"/>
      <c r="C34" s="49" t="s">
        <v>2</v>
      </c>
      <c r="D34" s="49" t="s">
        <v>7</v>
      </c>
      <c r="E34" s="22" t="s">
        <v>203</v>
      </c>
      <c r="F34" s="24"/>
      <c r="G34" s="74">
        <f>G35</f>
        <v>2500</v>
      </c>
      <c r="H34" s="52"/>
    </row>
    <row r="35" spans="1:8" ht="44.25" customHeight="1" x14ac:dyDescent="0.25">
      <c r="A35" s="47" t="s">
        <v>248</v>
      </c>
      <c r="B35" s="32"/>
      <c r="C35" s="29" t="s">
        <v>2</v>
      </c>
      <c r="D35" s="29" t="s">
        <v>7</v>
      </c>
      <c r="E35" s="30" t="s">
        <v>249</v>
      </c>
      <c r="F35" s="24"/>
      <c r="G35" s="75">
        <f>G36</f>
        <v>2500</v>
      </c>
      <c r="H35" s="52"/>
    </row>
    <row r="36" spans="1:8" ht="20.25" customHeight="1" x14ac:dyDescent="0.2">
      <c r="A36" s="46" t="s">
        <v>49</v>
      </c>
      <c r="B36" s="32"/>
      <c r="C36" s="29" t="s">
        <v>2</v>
      </c>
      <c r="D36" s="29" t="s">
        <v>7</v>
      </c>
      <c r="E36" s="30" t="s">
        <v>249</v>
      </c>
      <c r="F36" s="24">
        <v>800</v>
      </c>
      <c r="G36" s="75">
        <f>G37</f>
        <v>2500</v>
      </c>
      <c r="H36" s="52"/>
    </row>
    <row r="37" spans="1:8" ht="22.5" customHeight="1" x14ac:dyDescent="0.2">
      <c r="A37" s="32" t="s">
        <v>243</v>
      </c>
      <c r="B37" s="32"/>
      <c r="C37" s="29" t="s">
        <v>2</v>
      </c>
      <c r="D37" s="29" t="s">
        <v>7</v>
      </c>
      <c r="E37" s="30" t="s">
        <v>249</v>
      </c>
      <c r="F37" s="24">
        <v>880</v>
      </c>
      <c r="G37" s="75">
        <v>2500</v>
      </c>
      <c r="H37" s="52"/>
    </row>
    <row r="38" spans="1:8" ht="24.75" customHeight="1" x14ac:dyDescent="0.25">
      <c r="A38" s="33" t="s">
        <v>9</v>
      </c>
      <c r="B38" s="32"/>
      <c r="C38" s="28" t="s">
        <v>2</v>
      </c>
      <c r="D38" s="28">
        <v>13</v>
      </c>
      <c r="E38" s="50"/>
      <c r="F38" s="76"/>
      <c r="G38" s="77">
        <f>G39</f>
        <v>73</v>
      </c>
      <c r="H38" s="52"/>
    </row>
    <row r="39" spans="1:8" ht="39.75" customHeight="1" x14ac:dyDescent="0.25">
      <c r="A39" s="19" t="s">
        <v>46</v>
      </c>
      <c r="B39" s="32"/>
      <c r="C39" s="28" t="s">
        <v>2</v>
      </c>
      <c r="D39" s="28">
        <v>13</v>
      </c>
      <c r="E39" s="22" t="s">
        <v>203</v>
      </c>
      <c r="F39" s="21"/>
      <c r="G39" s="77">
        <f>G40</f>
        <v>73</v>
      </c>
    </row>
    <row r="40" spans="1:8" ht="35.25" customHeight="1" x14ac:dyDescent="0.25">
      <c r="A40" s="33" t="s">
        <v>46</v>
      </c>
      <c r="B40" s="32"/>
      <c r="C40" s="28" t="s">
        <v>2</v>
      </c>
      <c r="D40" s="28">
        <v>13</v>
      </c>
      <c r="E40" s="22" t="s">
        <v>206</v>
      </c>
      <c r="F40" s="24"/>
      <c r="G40" s="77">
        <f>G41+G43</f>
        <v>73</v>
      </c>
    </row>
    <row r="41" spans="1:8" ht="39.75" customHeight="1" x14ac:dyDescent="0.2">
      <c r="A41" s="44" t="s">
        <v>64</v>
      </c>
      <c r="B41" s="32"/>
      <c r="C41" s="29" t="s">
        <v>2</v>
      </c>
      <c r="D41" s="29">
        <v>13</v>
      </c>
      <c r="E41" s="30" t="s">
        <v>206</v>
      </c>
      <c r="F41" s="24">
        <v>300</v>
      </c>
      <c r="G41" s="78">
        <f>G42</f>
        <v>23</v>
      </c>
    </row>
    <row r="42" spans="1:8" ht="39.75" customHeight="1" x14ac:dyDescent="0.2">
      <c r="A42" s="20" t="s">
        <v>291</v>
      </c>
      <c r="B42" s="32"/>
      <c r="C42" s="29" t="s">
        <v>2</v>
      </c>
      <c r="D42" s="29">
        <v>13</v>
      </c>
      <c r="E42" s="30" t="s">
        <v>206</v>
      </c>
      <c r="F42" s="24">
        <v>320</v>
      </c>
      <c r="G42" s="71">
        <v>23</v>
      </c>
    </row>
    <row r="43" spans="1:8" ht="27" customHeight="1" x14ac:dyDescent="0.2">
      <c r="A43" s="46" t="s">
        <v>49</v>
      </c>
      <c r="B43" s="32"/>
      <c r="C43" s="29" t="s">
        <v>2</v>
      </c>
      <c r="D43" s="29">
        <v>13</v>
      </c>
      <c r="E43" s="30" t="s">
        <v>206</v>
      </c>
      <c r="F43" s="24">
        <v>800</v>
      </c>
      <c r="G43" s="71">
        <f>G44</f>
        <v>50</v>
      </c>
    </row>
    <row r="44" spans="1:8" ht="27.75" customHeight="1" x14ac:dyDescent="0.2">
      <c r="A44" s="32" t="s">
        <v>47</v>
      </c>
      <c r="B44" s="32"/>
      <c r="C44" s="29" t="s">
        <v>2</v>
      </c>
      <c r="D44" s="29">
        <v>13</v>
      </c>
      <c r="E44" s="30" t="s">
        <v>206</v>
      </c>
      <c r="F44" s="24">
        <v>850</v>
      </c>
      <c r="G44" s="71">
        <v>50</v>
      </c>
    </row>
    <row r="45" spans="1:8" ht="31.5" x14ac:dyDescent="0.25">
      <c r="A45" s="58" t="s">
        <v>23</v>
      </c>
      <c r="B45" s="58"/>
      <c r="C45" s="57" t="s">
        <v>5</v>
      </c>
      <c r="D45" s="57"/>
      <c r="E45" s="65"/>
      <c r="F45" s="57"/>
      <c r="G45" s="66">
        <f t="shared" ref="G45:G49" si="2">G46</f>
        <v>3815</v>
      </c>
    </row>
    <row r="46" spans="1:8" ht="29.25" customHeight="1" x14ac:dyDescent="0.25">
      <c r="A46" s="33" t="s">
        <v>38</v>
      </c>
      <c r="B46" s="33"/>
      <c r="C46" s="49" t="s">
        <v>5</v>
      </c>
      <c r="D46" s="49" t="s">
        <v>10</v>
      </c>
      <c r="E46" s="68"/>
      <c r="F46" s="49"/>
      <c r="G46" s="69">
        <f t="shared" si="2"/>
        <v>3815</v>
      </c>
    </row>
    <row r="47" spans="1:8" ht="122.25" customHeight="1" x14ac:dyDescent="0.25">
      <c r="A47" s="19" t="s">
        <v>179</v>
      </c>
      <c r="B47" s="19"/>
      <c r="C47" s="28" t="s">
        <v>5</v>
      </c>
      <c r="D47" s="28" t="s">
        <v>10</v>
      </c>
      <c r="E47" s="22" t="s">
        <v>87</v>
      </c>
      <c r="F47" s="28"/>
      <c r="G47" s="69">
        <f>G48</f>
        <v>3815</v>
      </c>
    </row>
    <row r="48" spans="1:8" ht="59.25" customHeight="1" x14ac:dyDescent="0.25">
      <c r="A48" s="19" t="s">
        <v>39</v>
      </c>
      <c r="B48" s="19"/>
      <c r="C48" s="28" t="s">
        <v>5</v>
      </c>
      <c r="D48" s="28" t="s">
        <v>10</v>
      </c>
      <c r="E48" s="22" t="s">
        <v>135</v>
      </c>
      <c r="F48" s="28"/>
      <c r="G48" s="69">
        <f t="shared" si="2"/>
        <v>3815</v>
      </c>
      <c r="H48" s="52"/>
    </row>
    <row r="49" spans="1:8" ht="79.5" customHeight="1" x14ac:dyDescent="0.2">
      <c r="A49" s="32" t="s">
        <v>72</v>
      </c>
      <c r="B49" s="32"/>
      <c r="C49" s="42" t="s">
        <v>5</v>
      </c>
      <c r="D49" s="42" t="s">
        <v>10</v>
      </c>
      <c r="E49" s="30" t="s">
        <v>135</v>
      </c>
      <c r="F49" s="29">
        <v>100</v>
      </c>
      <c r="G49" s="71">
        <f t="shared" si="2"/>
        <v>3815</v>
      </c>
    </row>
    <row r="50" spans="1:8" ht="29.25" customHeight="1" x14ac:dyDescent="0.2">
      <c r="A50" s="46" t="s">
        <v>289</v>
      </c>
      <c r="B50" s="46"/>
      <c r="C50" s="42" t="s">
        <v>5</v>
      </c>
      <c r="D50" s="42" t="s">
        <v>10</v>
      </c>
      <c r="E50" s="30" t="s">
        <v>135</v>
      </c>
      <c r="F50" s="24">
        <v>110</v>
      </c>
      <c r="G50" s="79">
        <v>3815</v>
      </c>
    </row>
    <row r="51" spans="1:8" ht="32.25" customHeight="1" x14ac:dyDescent="0.25">
      <c r="A51" s="58" t="s">
        <v>11</v>
      </c>
      <c r="B51" s="46"/>
      <c r="C51" s="80" t="s">
        <v>6</v>
      </c>
      <c r="D51" s="29"/>
      <c r="E51" s="53"/>
      <c r="F51" s="24"/>
      <c r="G51" s="77">
        <f t="shared" ref="G51:G53" si="3">G52</f>
        <v>95.9</v>
      </c>
    </row>
    <row r="52" spans="1:8" ht="32.25" customHeight="1" x14ac:dyDescent="0.25">
      <c r="A52" s="58" t="s">
        <v>183</v>
      </c>
      <c r="B52" s="46"/>
      <c r="C52" s="81" t="s">
        <v>6</v>
      </c>
      <c r="D52" s="81" t="s">
        <v>222</v>
      </c>
      <c r="E52" s="65"/>
      <c r="F52" s="57"/>
      <c r="G52" s="69">
        <f t="shared" si="3"/>
        <v>95.9</v>
      </c>
    </row>
    <row r="53" spans="1:8" ht="32.25" customHeight="1" x14ac:dyDescent="0.25">
      <c r="A53" s="19" t="s">
        <v>102</v>
      </c>
      <c r="B53" s="46"/>
      <c r="C53" s="81" t="s">
        <v>6</v>
      </c>
      <c r="D53" s="81" t="s">
        <v>222</v>
      </c>
      <c r="E53" s="22" t="s">
        <v>203</v>
      </c>
      <c r="F53" s="57"/>
      <c r="G53" s="69">
        <f t="shared" si="3"/>
        <v>95.9</v>
      </c>
    </row>
    <row r="54" spans="1:8" ht="81" customHeight="1" x14ac:dyDescent="0.25">
      <c r="A54" s="47" t="s">
        <v>286</v>
      </c>
      <c r="B54" s="46"/>
      <c r="C54" s="81" t="s">
        <v>6</v>
      </c>
      <c r="D54" s="81" t="s">
        <v>222</v>
      </c>
      <c r="E54" s="22" t="s">
        <v>265</v>
      </c>
      <c r="F54" s="57"/>
      <c r="G54" s="69">
        <f>G55</f>
        <v>95.9</v>
      </c>
    </row>
    <row r="55" spans="1:8" ht="81" customHeight="1" x14ac:dyDescent="0.2">
      <c r="A55" s="32" t="s">
        <v>72</v>
      </c>
      <c r="B55" s="46"/>
      <c r="C55" s="82" t="s">
        <v>6</v>
      </c>
      <c r="D55" s="82" t="s">
        <v>222</v>
      </c>
      <c r="E55" s="83" t="s">
        <v>265</v>
      </c>
      <c r="F55" s="35">
        <v>100</v>
      </c>
      <c r="G55" s="71">
        <f>G56</f>
        <v>95.9</v>
      </c>
    </row>
    <row r="56" spans="1:8" ht="32.25" customHeight="1" x14ac:dyDescent="0.2">
      <c r="A56" s="32" t="s">
        <v>73</v>
      </c>
      <c r="B56" s="46"/>
      <c r="C56" s="82" t="s">
        <v>6</v>
      </c>
      <c r="D56" s="82" t="s">
        <v>222</v>
      </c>
      <c r="E56" s="83" t="s">
        <v>265</v>
      </c>
      <c r="F56" s="24">
        <v>120</v>
      </c>
      <c r="G56" s="26">
        <v>95.9</v>
      </c>
    </row>
    <row r="57" spans="1:8" ht="15.75" x14ac:dyDescent="0.25">
      <c r="A57" s="58" t="s">
        <v>14</v>
      </c>
      <c r="B57" s="58"/>
      <c r="C57" s="57" t="s">
        <v>7</v>
      </c>
      <c r="D57" s="57"/>
      <c r="E57" s="65"/>
      <c r="F57" s="57"/>
      <c r="G57" s="66">
        <f t="shared" ref="G57:G62" si="4">G58</f>
        <v>3774.4</v>
      </c>
    </row>
    <row r="58" spans="1:8" ht="37.5" customHeight="1" x14ac:dyDescent="0.25">
      <c r="A58" s="84" t="s">
        <v>121</v>
      </c>
      <c r="B58" s="84"/>
      <c r="C58" s="85" t="s">
        <v>7</v>
      </c>
      <c r="D58" s="85" t="s">
        <v>10</v>
      </c>
      <c r="E58" s="86"/>
      <c r="F58" s="85"/>
      <c r="G58" s="66">
        <f t="shared" si="4"/>
        <v>3774.4</v>
      </c>
    </row>
    <row r="59" spans="1:8" ht="33.75" customHeight="1" x14ac:dyDescent="0.25">
      <c r="A59" s="47" t="s">
        <v>192</v>
      </c>
      <c r="B59" s="47"/>
      <c r="C59" s="49" t="s">
        <v>7</v>
      </c>
      <c r="D59" s="49" t="s">
        <v>10</v>
      </c>
      <c r="E59" s="22" t="s">
        <v>129</v>
      </c>
      <c r="F59" s="49"/>
      <c r="G59" s="74">
        <f t="shared" si="4"/>
        <v>3774.4</v>
      </c>
    </row>
    <row r="60" spans="1:8" ht="32.25" customHeight="1" x14ac:dyDescent="0.25">
      <c r="A60" s="47" t="s">
        <v>132</v>
      </c>
      <c r="B60" s="47"/>
      <c r="C60" s="49" t="s">
        <v>7</v>
      </c>
      <c r="D60" s="49" t="s">
        <v>10</v>
      </c>
      <c r="E60" s="22" t="s">
        <v>130</v>
      </c>
      <c r="F60" s="49"/>
      <c r="G60" s="74">
        <f t="shared" si="4"/>
        <v>3774.4</v>
      </c>
    </row>
    <row r="61" spans="1:8" ht="79.5" customHeight="1" x14ac:dyDescent="0.25">
      <c r="A61" s="33" t="s">
        <v>40</v>
      </c>
      <c r="B61" s="33"/>
      <c r="C61" s="49" t="s">
        <v>7</v>
      </c>
      <c r="D61" s="49" t="s">
        <v>10</v>
      </c>
      <c r="E61" s="22" t="s">
        <v>131</v>
      </c>
      <c r="F61" s="24"/>
      <c r="G61" s="74">
        <f>G62</f>
        <v>3774.4</v>
      </c>
    </row>
    <row r="62" spans="1:8" ht="78.75" customHeight="1" x14ac:dyDescent="0.2">
      <c r="A62" s="32" t="s">
        <v>72</v>
      </c>
      <c r="B62" s="32"/>
      <c r="C62" s="24" t="s">
        <v>7</v>
      </c>
      <c r="D62" s="24" t="s">
        <v>10</v>
      </c>
      <c r="E62" s="87" t="s">
        <v>131</v>
      </c>
      <c r="F62" s="24">
        <v>100</v>
      </c>
      <c r="G62" s="79">
        <f t="shared" si="4"/>
        <v>3774.4</v>
      </c>
      <c r="H62" s="52"/>
    </row>
    <row r="63" spans="1:8" ht="25.5" x14ac:dyDescent="0.2">
      <c r="A63" s="32" t="s">
        <v>73</v>
      </c>
      <c r="B63" s="32"/>
      <c r="C63" s="24" t="s">
        <v>7</v>
      </c>
      <c r="D63" s="24" t="s">
        <v>10</v>
      </c>
      <c r="E63" s="87" t="s">
        <v>131</v>
      </c>
      <c r="F63" s="24">
        <v>120</v>
      </c>
      <c r="G63" s="79">
        <v>3774.4</v>
      </c>
    </row>
    <row r="64" spans="1:8" ht="15.75" x14ac:dyDescent="0.25">
      <c r="A64" s="84" t="s">
        <v>114</v>
      </c>
      <c r="B64" s="84"/>
      <c r="C64" s="85" t="s">
        <v>12</v>
      </c>
      <c r="D64" s="85"/>
      <c r="E64" s="86"/>
      <c r="F64" s="85"/>
      <c r="G64" s="88">
        <f t="shared" ref="G64:G66" si="5">G65</f>
        <v>28041.200000000001</v>
      </c>
    </row>
    <row r="65" spans="1:7" ht="15" x14ac:dyDescent="0.25">
      <c r="A65" s="19" t="s">
        <v>115</v>
      </c>
      <c r="B65" s="19"/>
      <c r="C65" s="28" t="s">
        <v>12</v>
      </c>
      <c r="D65" s="28" t="s">
        <v>2</v>
      </c>
      <c r="E65" s="22"/>
      <c r="F65" s="28"/>
      <c r="G65" s="74">
        <f>G66</f>
        <v>28041.200000000001</v>
      </c>
    </row>
    <row r="66" spans="1:7" ht="75" x14ac:dyDescent="0.25">
      <c r="A66" s="19" t="s">
        <v>180</v>
      </c>
      <c r="B66" s="19"/>
      <c r="C66" s="28" t="s">
        <v>12</v>
      </c>
      <c r="D66" s="28" t="s">
        <v>2</v>
      </c>
      <c r="E66" s="22" t="s">
        <v>117</v>
      </c>
      <c r="F66" s="28"/>
      <c r="G66" s="74">
        <f t="shared" si="5"/>
        <v>28041.200000000001</v>
      </c>
    </row>
    <row r="67" spans="1:7" ht="45" x14ac:dyDescent="0.25">
      <c r="A67" s="19" t="s">
        <v>193</v>
      </c>
      <c r="B67" s="19"/>
      <c r="C67" s="28" t="s">
        <v>12</v>
      </c>
      <c r="D67" s="28" t="s">
        <v>2</v>
      </c>
      <c r="E67" s="22" t="s">
        <v>168</v>
      </c>
      <c r="F67" s="28"/>
      <c r="G67" s="74">
        <f>G68+G71+G74</f>
        <v>28041.200000000001</v>
      </c>
    </row>
    <row r="68" spans="1:7" ht="15" x14ac:dyDescent="0.25">
      <c r="A68" s="19" t="s">
        <v>118</v>
      </c>
      <c r="B68" s="19"/>
      <c r="C68" s="28" t="s">
        <v>12</v>
      </c>
      <c r="D68" s="28" t="s">
        <v>2</v>
      </c>
      <c r="E68" s="22" t="s">
        <v>164</v>
      </c>
      <c r="F68" s="28"/>
      <c r="G68" s="74">
        <f>G69</f>
        <v>26135.7</v>
      </c>
    </row>
    <row r="69" spans="1:7" ht="42.75" x14ac:dyDescent="0.2">
      <c r="A69" s="44" t="s">
        <v>93</v>
      </c>
      <c r="B69" s="44"/>
      <c r="C69" s="35" t="s">
        <v>12</v>
      </c>
      <c r="D69" s="35" t="s">
        <v>2</v>
      </c>
      <c r="E69" s="87" t="s">
        <v>164</v>
      </c>
      <c r="F69" s="42">
        <v>600</v>
      </c>
      <c r="G69" s="71">
        <f>G70</f>
        <v>26135.7</v>
      </c>
    </row>
    <row r="70" spans="1:7" ht="14.25" x14ac:dyDescent="0.2">
      <c r="A70" s="20" t="s">
        <v>51</v>
      </c>
      <c r="B70" s="20"/>
      <c r="C70" s="35" t="s">
        <v>12</v>
      </c>
      <c r="D70" s="35" t="s">
        <v>2</v>
      </c>
      <c r="E70" s="87" t="s">
        <v>164</v>
      </c>
      <c r="F70" s="42">
        <v>610</v>
      </c>
      <c r="G70" s="79">
        <f>25135.7+1000</f>
        <v>26135.7</v>
      </c>
    </row>
    <row r="71" spans="1:7" ht="15" x14ac:dyDescent="0.25">
      <c r="A71" s="19" t="s">
        <v>119</v>
      </c>
      <c r="B71" s="19"/>
      <c r="C71" s="28" t="s">
        <v>12</v>
      </c>
      <c r="D71" s="28" t="s">
        <v>2</v>
      </c>
      <c r="E71" s="22" t="s">
        <v>165</v>
      </c>
      <c r="F71" s="28"/>
      <c r="G71" s="74">
        <f>G72</f>
        <v>530</v>
      </c>
    </row>
    <row r="72" spans="1:7" ht="42.75" x14ac:dyDescent="0.2">
      <c r="A72" s="44" t="s">
        <v>93</v>
      </c>
      <c r="B72" s="44"/>
      <c r="C72" s="35" t="s">
        <v>12</v>
      </c>
      <c r="D72" s="35" t="s">
        <v>2</v>
      </c>
      <c r="E72" s="87" t="s">
        <v>165</v>
      </c>
      <c r="F72" s="42">
        <v>600</v>
      </c>
      <c r="G72" s="71">
        <f>G73</f>
        <v>530</v>
      </c>
    </row>
    <row r="73" spans="1:7" ht="14.25" x14ac:dyDescent="0.2">
      <c r="A73" s="20" t="s">
        <v>51</v>
      </c>
      <c r="B73" s="20"/>
      <c r="C73" s="35" t="s">
        <v>12</v>
      </c>
      <c r="D73" s="35" t="s">
        <v>2</v>
      </c>
      <c r="E73" s="87" t="s">
        <v>165</v>
      </c>
      <c r="F73" s="42">
        <v>610</v>
      </c>
      <c r="G73" s="79">
        <v>530</v>
      </c>
    </row>
    <row r="74" spans="1:7" ht="62.25" customHeight="1" x14ac:dyDescent="0.25">
      <c r="A74" s="19" t="s">
        <v>282</v>
      </c>
      <c r="B74" s="20"/>
      <c r="C74" s="28" t="s">
        <v>12</v>
      </c>
      <c r="D74" s="28" t="s">
        <v>2</v>
      </c>
      <c r="E74" s="22" t="s">
        <v>281</v>
      </c>
      <c r="F74" s="28"/>
      <c r="G74" s="89">
        <f>G75</f>
        <v>1375.5</v>
      </c>
    </row>
    <row r="75" spans="1:7" ht="42.75" x14ac:dyDescent="0.2">
      <c r="A75" s="44" t="s">
        <v>93</v>
      </c>
      <c r="B75" s="20"/>
      <c r="C75" s="35" t="s">
        <v>12</v>
      </c>
      <c r="D75" s="35" t="s">
        <v>2</v>
      </c>
      <c r="E75" s="83" t="s">
        <v>281</v>
      </c>
      <c r="F75" s="42">
        <v>600</v>
      </c>
      <c r="G75" s="79">
        <f>G76</f>
        <v>1375.5</v>
      </c>
    </row>
    <row r="76" spans="1:7" ht="14.25" x14ac:dyDescent="0.2">
      <c r="A76" s="20" t="s">
        <v>51</v>
      </c>
      <c r="B76" s="20"/>
      <c r="C76" s="35" t="s">
        <v>12</v>
      </c>
      <c r="D76" s="35" t="s">
        <v>2</v>
      </c>
      <c r="E76" s="83" t="s">
        <v>281</v>
      </c>
      <c r="F76" s="42">
        <v>610</v>
      </c>
      <c r="G76" s="79">
        <v>1375.5</v>
      </c>
    </row>
    <row r="77" spans="1:7" ht="15.75" x14ac:dyDescent="0.25">
      <c r="A77" s="58" t="s">
        <v>19</v>
      </c>
      <c r="B77" s="58"/>
      <c r="C77" s="57">
        <v>10</v>
      </c>
      <c r="D77" s="57"/>
      <c r="E77" s="65"/>
      <c r="F77" s="57"/>
      <c r="G77" s="66">
        <f>G78+G83+G91</f>
        <v>14955.900000000001</v>
      </c>
    </row>
    <row r="78" spans="1:7" ht="21.75" customHeight="1" x14ac:dyDescent="0.25">
      <c r="A78" s="33" t="s">
        <v>20</v>
      </c>
      <c r="B78" s="33"/>
      <c r="C78" s="49">
        <v>10</v>
      </c>
      <c r="D78" s="49" t="s">
        <v>2</v>
      </c>
      <c r="E78" s="68"/>
      <c r="F78" s="49"/>
      <c r="G78" s="69">
        <f t="shared" ref="G78:G81" si="6">G79</f>
        <v>1767.2</v>
      </c>
    </row>
    <row r="79" spans="1:7" ht="21.75" customHeight="1" x14ac:dyDescent="0.25">
      <c r="A79" s="19" t="s">
        <v>102</v>
      </c>
      <c r="B79" s="19"/>
      <c r="C79" s="42">
        <v>10</v>
      </c>
      <c r="D79" s="42" t="s">
        <v>2</v>
      </c>
      <c r="E79" s="25" t="s">
        <v>203</v>
      </c>
      <c r="F79" s="42"/>
      <c r="G79" s="71">
        <f t="shared" si="6"/>
        <v>1767.2</v>
      </c>
    </row>
    <row r="80" spans="1:7" ht="29.25" customHeight="1" x14ac:dyDescent="0.2">
      <c r="A80" s="20" t="s">
        <v>103</v>
      </c>
      <c r="B80" s="20"/>
      <c r="C80" s="42">
        <v>10</v>
      </c>
      <c r="D80" s="42" t="s">
        <v>2</v>
      </c>
      <c r="E80" s="25" t="s">
        <v>207</v>
      </c>
      <c r="F80" s="42"/>
      <c r="G80" s="71">
        <f t="shared" si="6"/>
        <v>1767.2</v>
      </c>
    </row>
    <row r="81" spans="1:8" ht="29.25" customHeight="1" x14ac:dyDescent="0.2">
      <c r="A81" s="44" t="s">
        <v>64</v>
      </c>
      <c r="B81" s="44"/>
      <c r="C81" s="42">
        <v>10</v>
      </c>
      <c r="D81" s="42" t="s">
        <v>2</v>
      </c>
      <c r="E81" s="25" t="s">
        <v>207</v>
      </c>
      <c r="F81" s="42">
        <v>300</v>
      </c>
      <c r="G81" s="71">
        <f t="shared" si="6"/>
        <v>1767.2</v>
      </c>
    </row>
    <row r="82" spans="1:8" ht="42.75" x14ac:dyDescent="0.2">
      <c r="A82" s="20" t="s">
        <v>291</v>
      </c>
      <c r="B82" s="20"/>
      <c r="C82" s="24">
        <v>10</v>
      </c>
      <c r="D82" s="24" t="s">
        <v>2</v>
      </c>
      <c r="E82" s="25" t="s">
        <v>207</v>
      </c>
      <c r="F82" s="24">
        <v>320</v>
      </c>
      <c r="G82" s="79">
        <v>1767.2</v>
      </c>
      <c r="H82" s="52"/>
    </row>
    <row r="83" spans="1:8" ht="21" customHeight="1" x14ac:dyDescent="0.25">
      <c r="A83" s="33" t="s">
        <v>21</v>
      </c>
      <c r="B83" s="33"/>
      <c r="C83" s="49">
        <v>10</v>
      </c>
      <c r="D83" s="49" t="s">
        <v>5</v>
      </c>
      <c r="E83" s="25"/>
      <c r="F83" s="24"/>
      <c r="G83" s="74">
        <f>G84</f>
        <v>88.899999999999991</v>
      </c>
    </row>
    <row r="84" spans="1:8" ht="18.75" customHeight="1" x14ac:dyDescent="0.25">
      <c r="A84" s="19" t="s">
        <v>102</v>
      </c>
      <c r="B84" s="19"/>
      <c r="C84" s="28">
        <v>10</v>
      </c>
      <c r="D84" s="28" t="s">
        <v>5</v>
      </c>
      <c r="E84" s="22" t="s">
        <v>203</v>
      </c>
      <c r="F84" s="21"/>
      <c r="G84" s="74">
        <f>G85+G88</f>
        <v>88.899999999999991</v>
      </c>
    </row>
    <row r="85" spans="1:8" ht="115.5" customHeight="1" x14ac:dyDescent="0.25">
      <c r="A85" s="27" t="s">
        <v>177</v>
      </c>
      <c r="B85" s="21"/>
      <c r="C85" s="21">
        <v>10</v>
      </c>
      <c r="D85" s="21" t="s">
        <v>5</v>
      </c>
      <c r="E85" s="50" t="s">
        <v>208</v>
      </c>
      <c r="F85" s="90"/>
      <c r="G85" s="23">
        <f>G86</f>
        <v>85.3</v>
      </c>
    </row>
    <row r="86" spans="1:8" ht="27" customHeight="1" x14ac:dyDescent="0.25">
      <c r="A86" s="20" t="s">
        <v>49</v>
      </c>
      <c r="B86" s="24"/>
      <c r="C86" s="24">
        <v>10</v>
      </c>
      <c r="D86" s="24" t="s">
        <v>5</v>
      </c>
      <c r="E86" s="53" t="s">
        <v>208</v>
      </c>
      <c r="F86" s="91" t="s">
        <v>61</v>
      </c>
      <c r="G86" s="70">
        <f>G87</f>
        <v>85.3</v>
      </c>
    </row>
    <row r="87" spans="1:8" ht="80.25" customHeight="1" x14ac:dyDescent="0.25">
      <c r="A87" s="134" t="s">
        <v>264</v>
      </c>
      <c r="B87" s="24"/>
      <c r="C87" s="24">
        <v>10</v>
      </c>
      <c r="D87" s="24" t="s">
        <v>5</v>
      </c>
      <c r="E87" s="53" t="s">
        <v>208</v>
      </c>
      <c r="F87" s="91" t="s">
        <v>62</v>
      </c>
      <c r="G87" s="70">
        <v>85.3</v>
      </c>
    </row>
    <row r="88" spans="1:8" ht="34.5" customHeight="1" x14ac:dyDescent="0.25">
      <c r="A88" s="19" t="s">
        <v>56</v>
      </c>
      <c r="B88" s="19"/>
      <c r="C88" s="93" t="s">
        <v>31</v>
      </c>
      <c r="D88" s="93" t="s">
        <v>5</v>
      </c>
      <c r="E88" s="94" t="s">
        <v>220</v>
      </c>
      <c r="F88" s="21"/>
      <c r="G88" s="89">
        <f t="shared" ref="G88:G89" si="7">G89</f>
        <v>3.6</v>
      </c>
    </row>
    <row r="89" spans="1:8" ht="27" customHeight="1" x14ac:dyDescent="0.2">
      <c r="A89" s="44" t="s">
        <v>64</v>
      </c>
      <c r="B89" s="44"/>
      <c r="C89" s="91" t="s">
        <v>31</v>
      </c>
      <c r="D89" s="91" t="s">
        <v>5</v>
      </c>
      <c r="E89" s="87" t="s">
        <v>220</v>
      </c>
      <c r="F89" s="35">
        <v>300</v>
      </c>
      <c r="G89" s="79">
        <f t="shared" si="7"/>
        <v>3.6</v>
      </c>
    </row>
    <row r="90" spans="1:8" ht="27" customHeight="1" x14ac:dyDescent="0.2">
      <c r="A90" s="38" t="s">
        <v>53</v>
      </c>
      <c r="B90" s="67"/>
      <c r="C90" s="91" t="s">
        <v>31</v>
      </c>
      <c r="D90" s="91" t="s">
        <v>5</v>
      </c>
      <c r="E90" s="87" t="s">
        <v>220</v>
      </c>
      <c r="F90" s="35">
        <v>310</v>
      </c>
      <c r="G90" s="79">
        <v>3.6</v>
      </c>
    </row>
    <row r="91" spans="1:8" ht="22.5" customHeight="1" x14ac:dyDescent="0.25">
      <c r="A91" s="33" t="s">
        <v>35</v>
      </c>
      <c r="B91" s="33"/>
      <c r="C91" s="49">
        <v>10</v>
      </c>
      <c r="D91" s="49" t="s">
        <v>6</v>
      </c>
      <c r="E91" s="68"/>
      <c r="F91" s="49"/>
      <c r="G91" s="69">
        <f>G92</f>
        <v>13099.800000000001</v>
      </c>
    </row>
    <row r="92" spans="1:8" ht="42" customHeight="1" x14ac:dyDescent="0.25">
      <c r="A92" s="47" t="s">
        <v>192</v>
      </c>
      <c r="B92" s="47"/>
      <c r="C92" s="39">
        <v>10</v>
      </c>
      <c r="D92" s="39" t="s">
        <v>6</v>
      </c>
      <c r="E92" s="22" t="s">
        <v>129</v>
      </c>
      <c r="F92" s="39"/>
      <c r="G92" s="74">
        <f>G93</f>
        <v>13099.800000000001</v>
      </c>
    </row>
    <row r="93" spans="1:8" ht="34.5" customHeight="1" x14ac:dyDescent="0.25">
      <c r="A93" s="33" t="s">
        <v>133</v>
      </c>
      <c r="B93" s="33"/>
      <c r="C93" s="39">
        <v>10</v>
      </c>
      <c r="D93" s="39" t="s">
        <v>6</v>
      </c>
      <c r="E93" s="22" t="s">
        <v>134</v>
      </c>
      <c r="F93" s="39"/>
      <c r="G93" s="74">
        <f>G94+G97+G100+G103+G106</f>
        <v>13099.800000000001</v>
      </c>
    </row>
    <row r="94" spans="1:8" ht="121.5" customHeight="1" x14ac:dyDescent="0.25">
      <c r="A94" s="27" t="s">
        <v>57</v>
      </c>
      <c r="B94" s="27"/>
      <c r="C94" s="39">
        <v>10</v>
      </c>
      <c r="D94" s="39" t="s">
        <v>6</v>
      </c>
      <c r="E94" s="95" t="s">
        <v>136</v>
      </c>
      <c r="F94" s="39"/>
      <c r="G94" s="74">
        <f>G95</f>
        <v>92.6</v>
      </c>
    </row>
    <row r="95" spans="1:8" ht="31.5" customHeight="1" x14ac:dyDescent="0.2">
      <c r="A95" s="38" t="s">
        <v>64</v>
      </c>
      <c r="B95" s="38"/>
      <c r="C95" s="37">
        <v>10</v>
      </c>
      <c r="D95" s="37" t="s">
        <v>6</v>
      </c>
      <c r="E95" s="36" t="s">
        <v>136</v>
      </c>
      <c r="F95" s="24">
        <v>300</v>
      </c>
      <c r="G95" s="79">
        <f>G96</f>
        <v>92.6</v>
      </c>
    </row>
    <row r="96" spans="1:8" ht="32.25" customHeight="1" x14ac:dyDescent="0.2">
      <c r="A96" s="38" t="s">
        <v>53</v>
      </c>
      <c r="B96" s="38"/>
      <c r="C96" s="37">
        <v>10</v>
      </c>
      <c r="D96" s="37" t="s">
        <v>6</v>
      </c>
      <c r="E96" s="36" t="s">
        <v>136</v>
      </c>
      <c r="F96" s="37">
        <v>310</v>
      </c>
      <c r="G96" s="79">
        <v>92.6</v>
      </c>
    </row>
    <row r="97" spans="1:8" ht="38.25" customHeight="1" x14ac:dyDescent="0.25">
      <c r="A97" s="27" t="s">
        <v>58</v>
      </c>
      <c r="B97" s="27"/>
      <c r="C97" s="39">
        <v>10</v>
      </c>
      <c r="D97" s="39" t="s">
        <v>6</v>
      </c>
      <c r="E97" s="95" t="s">
        <v>137</v>
      </c>
      <c r="F97" s="96"/>
      <c r="G97" s="74">
        <f>G98</f>
        <v>242.2</v>
      </c>
    </row>
    <row r="98" spans="1:8" ht="28.5" x14ac:dyDescent="0.2">
      <c r="A98" s="38" t="s">
        <v>64</v>
      </c>
      <c r="B98" s="38"/>
      <c r="C98" s="37">
        <v>10</v>
      </c>
      <c r="D98" s="37" t="s">
        <v>6</v>
      </c>
      <c r="E98" s="36" t="s">
        <v>137</v>
      </c>
      <c r="F98" s="24">
        <v>300</v>
      </c>
      <c r="G98" s="79">
        <f>G99</f>
        <v>242.2</v>
      </c>
    </row>
    <row r="99" spans="1:8" ht="42.75" x14ac:dyDescent="0.2">
      <c r="A99" s="20" t="s">
        <v>291</v>
      </c>
      <c r="B99" s="92"/>
      <c r="C99" s="37">
        <v>10</v>
      </c>
      <c r="D99" s="37" t="s">
        <v>6</v>
      </c>
      <c r="E99" s="36" t="s">
        <v>137</v>
      </c>
      <c r="F99" s="37">
        <v>320</v>
      </c>
      <c r="G99" s="79">
        <v>242.2</v>
      </c>
    </row>
    <row r="100" spans="1:8" ht="60" x14ac:dyDescent="0.25">
      <c r="A100" s="33" t="s">
        <v>68</v>
      </c>
      <c r="B100" s="33"/>
      <c r="C100" s="28">
        <v>10</v>
      </c>
      <c r="D100" s="28" t="s">
        <v>6</v>
      </c>
      <c r="E100" s="95" t="s">
        <v>138</v>
      </c>
      <c r="F100" s="28"/>
      <c r="G100" s="69">
        <f>G101</f>
        <v>1283.2</v>
      </c>
    </row>
    <row r="101" spans="1:8" ht="25.5" customHeight="1" x14ac:dyDescent="0.2">
      <c r="A101" s="38" t="s">
        <v>64</v>
      </c>
      <c r="B101" s="38"/>
      <c r="C101" s="24">
        <v>10</v>
      </c>
      <c r="D101" s="24" t="s">
        <v>6</v>
      </c>
      <c r="E101" s="36" t="s">
        <v>138</v>
      </c>
      <c r="F101" s="24">
        <v>300</v>
      </c>
      <c r="G101" s="70">
        <f>G102</f>
        <v>1283.2</v>
      </c>
    </row>
    <row r="102" spans="1:8" ht="25.5" customHeight="1" x14ac:dyDescent="0.2">
      <c r="A102" s="38" t="s">
        <v>53</v>
      </c>
      <c r="B102" s="38"/>
      <c r="C102" s="24">
        <v>10</v>
      </c>
      <c r="D102" s="24" t="s">
        <v>6</v>
      </c>
      <c r="E102" s="36" t="s">
        <v>138</v>
      </c>
      <c r="F102" s="37">
        <v>310</v>
      </c>
      <c r="G102" s="70">
        <v>1283.2</v>
      </c>
    </row>
    <row r="103" spans="1:8" ht="30" x14ac:dyDescent="0.25">
      <c r="A103" s="33" t="s">
        <v>69</v>
      </c>
      <c r="B103" s="33"/>
      <c r="C103" s="28">
        <v>10</v>
      </c>
      <c r="D103" s="28" t="s">
        <v>6</v>
      </c>
      <c r="E103" s="95" t="s">
        <v>139</v>
      </c>
      <c r="F103" s="28"/>
      <c r="G103" s="69">
        <f>G104</f>
        <v>960.1</v>
      </c>
    </row>
    <row r="104" spans="1:8" s="4" customFormat="1" ht="37.5" customHeight="1" x14ac:dyDescent="0.25">
      <c r="A104" s="38" t="s">
        <v>64</v>
      </c>
      <c r="B104" s="38"/>
      <c r="C104" s="37">
        <v>10</v>
      </c>
      <c r="D104" s="37" t="s">
        <v>6</v>
      </c>
      <c r="E104" s="36" t="s">
        <v>139</v>
      </c>
      <c r="F104" s="24">
        <v>300</v>
      </c>
      <c r="G104" s="70">
        <f>G105</f>
        <v>960.1</v>
      </c>
      <c r="H104" s="55"/>
    </row>
    <row r="105" spans="1:8" s="4" customFormat="1" ht="44.25" customHeight="1" x14ac:dyDescent="0.25">
      <c r="A105" s="20" t="s">
        <v>291</v>
      </c>
      <c r="B105" s="38"/>
      <c r="C105" s="37">
        <v>10</v>
      </c>
      <c r="D105" s="37" t="s">
        <v>6</v>
      </c>
      <c r="E105" s="36" t="s">
        <v>139</v>
      </c>
      <c r="F105" s="24">
        <v>320</v>
      </c>
      <c r="G105" s="70">
        <v>960.1</v>
      </c>
      <c r="H105" s="55"/>
    </row>
    <row r="106" spans="1:8" s="4" customFormat="1" ht="64.5" customHeight="1" x14ac:dyDescent="0.25">
      <c r="A106" s="33" t="s">
        <v>70</v>
      </c>
      <c r="B106" s="73"/>
      <c r="C106" s="39">
        <v>10</v>
      </c>
      <c r="D106" s="39" t="s">
        <v>6</v>
      </c>
      <c r="E106" s="95" t="s">
        <v>140</v>
      </c>
      <c r="F106" s="28"/>
      <c r="G106" s="69">
        <f>G107</f>
        <v>10521.7</v>
      </c>
      <c r="H106" s="55"/>
    </row>
    <row r="107" spans="1:8" s="4" customFormat="1" ht="37.5" customHeight="1" x14ac:dyDescent="0.25">
      <c r="A107" s="38" t="s">
        <v>64</v>
      </c>
      <c r="B107" s="38"/>
      <c r="C107" s="37">
        <v>10</v>
      </c>
      <c r="D107" s="37" t="s">
        <v>6</v>
      </c>
      <c r="E107" s="36" t="s">
        <v>140</v>
      </c>
      <c r="F107" s="24">
        <v>300</v>
      </c>
      <c r="G107" s="70">
        <f>G108</f>
        <v>10521.7</v>
      </c>
      <c r="H107" s="55"/>
    </row>
    <row r="108" spans="1:8" s="4" customFormat="1" ht="32.25" customHeight="1" x14ac:dyDescent="0.25">
      <c r="A108" s="38" t="s">
        <v>53</v>
      </c>
      <c r="B108" s="97"/>
      <c r="C108" s="24">
        <v>10</v>
      </c>
      <c r="D108" s="24" t="s">
        <v>6</v>
      </c>
      <c r="E108" s="98" t="s">
        <v>140</v>
      </c>
      <c r="F108" s="37">
        <v>310</v>
      </c>
      <c r="G108" s="70">
        <v>10521.7</v>
      </c>
      <c r="H108" s="55"/>
    </row>
    <row r="109" spans="1:8" ht="47.25" customHeight="1" x14ac:dyDescent="0.25">
      <c r="A109" s="60" t="s">
        <v>144</v>
      </c>
      <c r="B109" s="99">
        <v>963</v>
      </c>
      <c r="C109" s="100"/>
      <c r="D109" s="100"/>
      <c r="E109" s="100"/>
      <c r="F109" s="100"/>
      <c r="G109" s="101">
        <f t="shared" ref="G109:G114" si="8">G110</f>
        <v>632.4</v>
      </c>
    </row>
    <row r="110" spans="1:8" ht="38.25" customHeight="1" x14ac:dyDescent="0.25">
      <c r="A110" s="58" t="s">
        <v>1</v>
      </c>
      <c r="B110" s="67"/>
      <c r="C110" s="57" t="s">
        <v>2</v>
      </c>
      <c r="D110" s="57"/>
      <c r="E110" s="65"/>
      <c r="F110" s="57"/>
      <c r="G110" s="66">
        <f>G111+G116</f>
        <v>632.4</v>
      </c>
    </row>
    <row r="111" spans="1:8" ht="75" x14ac:dyDescent="0.25">
      <c r="A111" s="33" t="s">
        <v>66</v>
      </c>
      <c r="B111" s="97"/>
      <c r="C111" s="49" t="s">
        <v>2</v>
      </c>
      <c r="D111" s="49" t="s">
        <v>5</v>
      </c>
      <c r="E111" s="68"/>
      <c r="F111" s="49"/>
      <c r="G111" s="69">
        <f t="shared" si="8"/>
        <v>578.4</v>
      </c>
    </row>
    <row r="112" spans="1:8" ht="22.5" customHeight="1" x14ac:dyDescent="0.25">
      <c r="A112" s="19" t="s">
        <v>71</v>
      </c>
      <c r="B112" s="97"/>
      <c r="C112" s="28" t="s">
        <v>2</v>
      </c>
      <c r="D112" s="28" t="s">
        <v>5</v>
      </c>
      <c r="E112" s="22" t="s">
        <v>203</v>
      </c>
      <c r="F112" s="28"/>
      <c r="G112" s="69">
        <f t="shared" si="8"/>
        <v>578.4</v>
      </c>
    </row>
    <row r="113" spans="1:8" ht="20.25" customHeight="1" x14ac:dyDescent="0.25">
      <c r="A113" s="19" t="s">
        <v>4</v>
      </c>
      <c r="B113" s="97"/>
      <c r="C113" s="28" t="s">
        <v>2</v>
      </c>
      <c r="D113" s="28" t="s">
        <v>5</v>
      </c>
      <c r="E113" s="22" t="s">
        <v>209</v>
      </c>
      <c r="F113" s="28"/>
      <c r="G113" s="69">
        <f>G114</f>
        <v>578.4</v>
      </c>
    </row>
    <row r="114" spans="1:8" ht="86.25" customHeight="1" x14ac:dyDescent="0.25">
      <c r="A114" s="32" t="s">
        <v>72</v>
      </c>
      <c r="B114" s="97"/>
      <c r="C114" s="24" t="s">
        <v>2</v>
      </c>
      <c r="D114" s="24" t="s">
        <v>5</v>
      </c>
      <c r="E114" s="25" t="s">
        <v>209</v>
      </c>
      <c r="F114" s="29">
        <v>100</v>
      </c>
      <c r="G114" s="71">
        <f t="shared" si="8"/>
        <v>578.4</v>
      </c>
    </row>
    <row r="115" spans="1:8" ht="30.75" customHeight="1" x14ac:dyDescent="0.25">
      <c r="A115" s="32" t="s">
        <v>73</v>
      </c>
      <c r="B115" s="97"/>
      <c r="C115" s="24" t="s">
        <v>2</v>
      </c>
      <c r="D115" s="24" t="s">
        <v>5</v>
      </c>
      <c r="E115" s="25" t="s">
        <v>209</v>
      </c>
      <c r="F115" s="24">
        <v>120</v>
      </c>
      <c r="G115" s="71">
        <v>578.4</v>
      </c>
    </row>
    <row r="116" spans="1:8" ht="30.75" customHeight="1" x14ac:dyDescent="0.25">
      <c r="A116" s="33" t="s">
        <v>9</v>
      </c>
      <c r="B116" s="97"/>
      <c r="C116" s="21" t="s">
        <v>2</v>
      </c>
      <c r="D116" s="21">
        <v>13</v>
      </c>
      <c r="E116" s="22"/>
      <c r="F116" s="21"/>
      <c r="G116" s="69">
        <f>G117</f>
        <v>54</v>
      </c>
    </row>
    <row r="117" spans="1:8" ht="34.5" customHeight="1" x14ac:dyDescent="0.25">
      <c r="A117" s="33" t="s">
        <v>46</v>
      </c>
      <c r="B117" s="97"/>
      <c r="C117" s="24" t="s">
        <v>2</v>
      </c>
      <c r="D117" s="24">
        <v>13</v>
      </c>
      <c r="E117" s="25" t="s">
        <v>206</v>
      </c>
      <c r="F117" s="24"/>
      <c r="G117" s="71">
        <f>G118</f>
        <v>54</v>
      </c>
    </row>
    <row r="118" spans="1:8" ht="30.75" customHeight="1" x14ac:dyDescent="0.25">
      <c r="A118" s="44" t="s">
        <v>64</v>
      </c>
      <c r="B118" s="97"/>
      <c r="C118" s="24" t="s">
        <v>2</v>
      </c>
      <c r="D118" s="24">
        <v>13</v>
      </c>
      <c r="E118" s="25" t="s">
        <v>206</v>
      </c>
      <c r="F118" s="24">
        <v>300</v>
      </c>
      <c r="G118" s="71">
        <f t="shared" ref="G118" si="9">G119</f>
        <v>54</v>
      </c>
    </row>
    <row r="119" spans="1:8" ht="19.5" customHeight="1" x14ac:dyDescent="0.25">
      <c r="A119" s="102" t="s">
        <v>174</v>
      </c>
      <c r="B119" s="97"/>
      <c r="C119" s="24" t="s">
        <v>2</v>
      </c>
      <c r="D119" s="24">
        <v>13</v>
      </c>
      <c r="E119" s="25" t="s">
        <v>206</v>
      </c>
      <c r="F119" s="24">
        <v>350</v>
      </c>
      <c r="G119" s="71">
        <v>54</v>
      </c>
    </row>
    <row r="120" spans="1:8" ht="63.75" customHeight="1" x14ac:dyDescent="0.25">
      <c r="A120" s="60" t="s">
        <v>145</v>
      </c>
      <c r="B120" s="61">
        <v>934</v>
      </c>
      <c r="C120" s="62"/>
      <c r="D120" s="62"/>
      <c r="E120" s="62"/>
      <c r="F120" s="62"/>
      <c r="G120" s="101">
        <f t="shared" ref="G120:G125" si="10">G121</f>
        <v>1067</v>
      </c>
    </row>
    <row r="121" spans="1:8" ht="19.5" customHeight="1" x14ac:dyDescent="0.25">
      <c r="A121" s="58" t="s">
        <v>1</v>
      </c>
      <c r="B121" s="67"/>
      <c r="C121" s="57" t="s">
        <v>2</v>
      </c>
      <c r="D121" s="57"/>
      <c r="E121" s="65"/>
      <c r="F121" s="57"/>
      <c r="G121" s="77">
        <f t="shared" si="10"/>
        <v>1067</v>
      </c>
      <c r="H121" s="52"/>
    </row>
    <row r="122" spans="1:8" ht="72" customHeight="1" x14ac:dyDescent="0.25">
      <c r="A122" s="58" t="s">
        <v>120</v>
      </c>
      <c r="B122" s="67"/>
      <c r="C122" s="49" t="s">
        <v>2</v>
      </c>
      <c r="D122" s="49" t="s">
        <v>13</v>
      </c>
      <c r="E122" s="103"/>
      <c r="F122" s="24"/>
      <c r="G122" s="77">
        <f t="shared" si="10"/>
        <v>1067</v>
      </c>
    </row>
    <row r="123" spans="1:8" ht="22.5" customHeight="1" x14ac:dyDescent="0.25">
      <c r="A123" s="47" t="s">
        <v>71</v>
      </c>
      <c r="B123" s="67"/>
      <c r="C123" s="28" t="s">
        <v>2</v>
      </c>
      <c r="D123" s="28" t="s">
        <v>13</v>
      </c>
      <c r="E123" s="22" t="s">
        <v>203</v>
      </c>
      <c r="F123" s="21"/>
      <c r="G123" s="69">
        <f t="shared" si="10"/>
        <v>1067</v>
      </c>
    </row>
    <row r="124" spans="1:8" ht="31.5" customHeight="1" x14ac:dyDescent="0.25">
      <c r="A124" s="19" t="s">
        <v>236</v>
      </c>
      <c r="B124" s="67"/>
      <c r="C124" s="42" t="s">
        <v>2</v>
      </c>
      <c r="D124" s="42" t="s">
        <v>13</v>
      </c>
      <c r="E124" s="22" t="s">
        <v>235</v>
      </c>
      <c r="F124" s="49"/>
      <c r="G124" s="69">
        <f>G125</f>
        <v>1067</v>
      </c>
    </row>
    <row r="125" spans="1:8" ht="81.75" customHeight="1" x14ac:dyDescent="0.2">
      <c r="A125" s="32" t="s">
        <v>72</v>
      </c>
      <c r="B125" s="67"/>
      <c r="C125" s="42" t="s">
        <v>2</v>
      </c>
      <c r="D125" s="42" t="s">
        <v>13</v>
      </c>
      <c r="E125" s="30" t="s">
        <v>235</v>
      </c>
      <c r="F125" s="29">
        <v>100</v>
      </c>
      <c r="G125" s="71">
        <f t="shared" si="10"/>
        <v>1067</v>
      </c>
    </row>
    <row r="126" spans="1:8" ht="35.25" customHeight="1" x14ac:dyDescent="0.2">
      <c r="A126" s="32" t="s">
        <v>73</v>
      </c>
      <c r="B126" s="67"/>
      <c r="C126" s="42" t="s">
        <v>2</v>
      </c>
      <c r="D126" s="42" t="s">
        <v>13</v>
      </c>
      <c r="E126" s="30" t="s">
        <v>235</v>
      </c>
      <c r="F126" s="24">
        <v>120</v>
      </c>
      <c r="G126" s="79">
        <v>1067</v>
      </c>
    </row>
    <row r="127" spans="1:8" ht="63.75" customHeight="1" x14ac:dyDescent="0.25">
      <c r="A127" s="104" t="s">
        <v>146</v>
      </c>
      <c r="B127" s="61">
        <v>902</v>
      </c>
      <c r="C127" s="62"/>
      <c r="D127" s="62"/>
      <c r="E127" s="62"/>
      <c r="F127" s="62"/>
      <c r="G127" s="101">
        <f>G128+G195+G181+G188+G175</f>
        <v>111971</v>
      </c>
    </row>
    <row r="128" spans="1:8" ht="30.75" customHeight="1" x14ac:dyDescent="0.25">
      <c r="A128" s="58" t="s">
        <v>1</v>
      </c>
      <c r="B128" s="84"/>
      <c r="C128" s="85" t="s">
        <v>2</v>
      </c>
      <c r="D128" s="105"/>
      <c r="E128" s="86"/>
      <c r="F128" s="105"/>
      <c r="G128" s="66">
        <f>G141++G155+G160+G137+G129</f>
        <v>33844.5</v>
      </c>
    </row>
    <row r="129" spans="1:8" ht="48" customHeight="1" x14ac:dyDescent="0.25">
      <c r="A129" s="33" t="s">
        <v>30</v>
      </c>
      <c r="B129" s="84"/>
      <c r="C129" s="49" t="s">
        <v>2</v>
      </c>
      <c r="D129" s="49" t="s">
        <v>6</v>
      </c>
      <c r="E129" s="86"/>
      <c r="F129" s="105"/>
      <c r="G129" s="66">
        <f>G130</f>
        <v>9.6</v>
      </c>
    </row>
    <row r="130" spans="1:8" ht="30.75" customHeight="1" x14ac:dyDescent="0.25">
      <c r="A130" s="19" t="s">
        <v>71</v>
      </c>
      <c r="B130" s="84"/>
      <c r="C130" s="49" t="s">
        <v>2</v>
      </c>
      <c r="D130" s="49" t="s">
        <v>6</v>
      </c>
      <c r="E130" s="68" t="s">
        <v>203</v>
      </c>
      <c r="F130" s="105"/>
      <c r="G130" s="66">
        <f>G131+G134</f>
        <v>9.6</v>
      </c>
    </row>
    <row r="131" spans="1:8" ht="114.75" customHeight="1" x14ac:dyDescent="0.25">
      <c r="A131" s="33" t="s">
        <v>245</v>
      </c>
      <c r="B131" s="49"/>
      <c r="C131" s="29" t="s">
        <v>2</v>
      </c>
      <c r="D131" s="28" t="s">
        <v>6</v>
      </c>
      <c r="E131" s="50" t="s">
        <v>211</v>
      </c>
      <c r="F131" s="49"/>
      <c r="G131" s="51">
        <f>G132</f>
        <v>1</v>
      </c>
    </row>
    <row r="132" spans="1:8" ht="45.75" customHeight="1" x14ac:dyDescent="0.25">
      <c r="A132" s="32" t="s">
        <v>290</v>
      </c>
      <c r="B132" s="24"/>
      <c r="C132" s="29" t="s">
        <v>2</v>
      </c>
      <c r="D132" s="29" t="s">
        <v>6</v>
      </c>
      <c r="E132" s="53" t="s">
        <v>211</v>
      </c>
      <c r="F132" s="24">
        <v>200</v>
      </c>
      <c r="G132" s="78">
        <f>G133</f>
        <v>1</v>
      </c>
    </row>
    <row r="133" spans="1:8" ht="45.75" customHeight="1" x14ac:dyDescent="0.25">
      <c r="A133" s="32" t="s">
        <v>74</v>
      </c>
      <c r="B133" s="24"/>
      <c r="C133" s="29" t="s">
        <v>2</v>
      </c>
      <c r="D133" s="29" t="s">
        <v>6</v>
      </c>
      <c r="E133" s="53" t="s">
        <v>211</v>
      </c>
      <c r="F133" s="24">
        <v>240</v>
      </c>
      <c r="G133" s="78">
        <v>1</v>
      </c>
    </row>
    <row r="134" spans="1:8" ht="57.75" customHeight="1" x14ac:dyDescent="0.25">
      <c r="A134" s="33" t="s">
        <v>246</v>
      </c>
      <c r="B134" s="24"/>
      <c r="C134" s="49" t="s">
        <v>2</v>
      </c>
      <c r="D134" s="28" t="s">
        <v>6</v>
      </c>
      <c r="E134" s="50" t="s">
        <v>205</v>
      </c>
      <c r="F134" s="24"/>
      <c r="G134" s="77">
        <f>G135</f>
        <v>8.6</v>
      </c>
    </row>
    <row r="135" spans="1:8" ht="51" customHeight="1" x14ac:dyDescent="0.25">
      <c r="A135" s="32" t="s">
        <v>290</v>
      </c>
      <c r="B135" s="24"/>
      <c r="C135" s="24" t="s">
        <v>2</v>
      </c>
      <c r="D135" s="29" t="s">
        <v>6</v>
      </c>
      <c r="E135" s="53" t="s">
        <v>205</v>
      </c>
      <c r="F135" s="24">
        <v>200</v>
      </c>
      <c r="G135" s="54">
        <f>G136</f>
        <v>8.6</v>
      </c>
    </row>
    <row r="136" spans="1:8" ht="48.75" customHeight="1" x14ac:dyDescent="0.25">
      <c r="A136" s="32" t="s">
        <v>74</v>
      </c>
      <c r="B136" s="24"/>
      <c r="C136" s="24" t="s">
        <v>2</v>
      </c>
      <c r="D136" s="29" t="s">
        <v>6</v>
      </c>
      <c r="E136" s="53" t="s">
        <v>205</v>
      </c>
      <c r="F136" s="24">
        <v>240</v>
      </c>
      <c r="G136" s="54">
        <v>8.6</v>
      </c>
    </row>
    <row r="137" spans="1:8" ht="31.5" customHeight="1" x14ac:dyDescent="0.25">
      <c r="A137" s="19" t="s">
        <v>71</v>
      </c>
      <c r="B137" s="32"/>
      <c r="C137" s="49" t="s">
        <v>2</v>
      </c>
      <c r="D137" s="49" t="s">
        <v>222</v>
      </c>
      <c r="E137" s="68" t="s">
        <v>203</v>
      </c>
      <c r="F137" s="24"/>
      <c r="G137" s="77">
        <f>G138</f>
        <v>118.5</v>
      </c>
      <c r="H137" s="52"/>
    </row>
    <row r="138" spans="1:8" ht="75.75" customHeight="1" x14ac:dyDescent="0.25">
      <c r="A138" s="106" t="s">
        <v>221</v>
      </c>
      <c r="B138" s="32"/>
      <c r="C138" s="28" t="s">
        <v>2</v>
      </c>
      <c r="D138" s="28" t="s">
        <v>222</v>
      </c>
      <c r="E138" s="22" t="s">
        <v>231</v>
      </c>
      <c r="F138" s="21"/>
      <c r="G138" s="69">
        <f>G139</f>
        <v>118.5</v>
      </c>
      <c r="H138" s="52"/>
    </row>
    <row r="139" spans="1:8" ht="40.5" customHeight="1" x14ac:dyDescent="0.2">
      <c r="A139" s="32" t="s">
        <v>290</v>
      </c>
      <c r="B139" s="32"/>
      <c r="C139" s="42" t="s">
        <v>2</v>
      </c>
      <c r="D139" s="42" t="s">
        <v>222</v>
      </c>
      <c r="E139" s="25" t="s">
        <v>231</v>
      </c>
      <c r="F139" s="24">
        <v>200</v>
      </c>
      <c r="G139" s="71">
        <f>G140</f>
        <v>118.5</v>
      </c>
      <c r="H139" s="52"/>
    </row>
    <row r="140" spans="1:8" ht="36.75" customHeight="1" x14ac:dyDescent="0.2">
      <c r="A140" s="32" t="s">
        <v>74</v>
      </c>
      <c r="B140" s="32"/>
      <c r="C140" s="42" t="s">
        <v>2</v>
      </c>
      <c r="D140" s="42" t="s">
        <v>222</v>
      </c>
      <c r="E140" s="25" t="s">
        <v>231</v>
      </c>
      <c r="F140" s="24">
        <v>240</v>
      </c>
      <c r="G140" s="71">
        <v>118.5</v>
      </c>
      <c r="H140" s="52"/>
    </row>
    <row r="141" spans="1:8" ht="74.25" customHeight="1" x14ac:dyDescent="0.25">
      <c r="A141" s="58" t="s">
        <v>120</v>
      </c>
      <c r="B141" s="67"/>
      <c r="C141" s="49" t="s">
        <v>2</v>
      </c>
      <c r="D141" s="49" t="s">
        <v>13</v>
      </c>
      <c r="E141" s="103"/>
      <c r="F141" s="24"/>
      <c r="G141" s="77">
        <f>G142+G151</f>
        <v>10416.4</v>
      </c>
    </row>
    <row r="142" spans="1:8" ht="117.75" customHeight="1" x14ac:dyDescent="0.25">
      <c r="A142" s="33" t="s">
        <v>257</v>
      </c>
      <c r="B142" s="67"/>
      <c r="C142" s="49" t="s">
        <v>2</v>
      </c>
      <c r="D142" s="49" t="s">
        <v>13</v>
      </c>
      <c r="E142" s="22" t="s">
        <v>76</v>
      </c>
      <c r="F142" s="49"/>
      <c r="G142" s="69">
        <f t="shared" ref="G142:G146" si="11">G143</f>
        <v>6958.7</v>
      </c>
    </row>
    <row r="143" spans="1:8" ht="37.5" customHeight="1" x14ac:dyDescent="0.25">
      <c r="A143" s="33" t="s">
        <v>105</v>
      </c>
      <c r="B143" s="67"/>
      <c r="C143" s="49" t="s">
        <v>2</v>
      </c>
      <c r="D143" s="49" t="s">
        <v>13</v>
      </c>
      <c r="E143" s="22" t="s">
        <v>78</v>
      </c>
      <c r="F143" s="49"/>
      <c r="G143" s="69">
        <f t="shared" si="11"/>
        <v>6958.7</v>
      </c>
    </row>
    <row r="144" spans="1:8" ht="45" customHeight="1" x14ac:dyDescent="0.25">
      <c r="A144" s="33" t="s">
        <v>77</v>
      </c>
      <c r="B144" s="67"/>
      <c r="C144" s="49" t="s">
        <v>2</v>
      </c>
      <c r="D144" s="49" t="s">
        <v>13</v>
      </c>
      <c r="E144" s="22" t="s">
        <v>79</v>
      </c>
      <c r="F144" s="49"/>
      <c r="G144" s="69">
        <f>G145+G148</f>
        <v>6958.7</v>
      </c>
    </row>
    <row r="145" spans="1:7" ht="24" customHeight="1" x14ac:dyDescent="0.25">
      <c r="A145" s="19" t="s">
        <v>4</v>
      </c>
      <c r="B145" s="67"/>
      <c r="C145" s="28" t="s">
        <v>2</v>
      </c>
      <c r="D145" s="28" t="s">
        <v>13</v>
      </c>
      <c r="E145" s="22" t="s">
        <v>156</v>
      </c>
      <c r="F145" s="28"/>
      <c r="G145" s="69">
        <f t="shared" si="11"/>
        <v>6731.2</v>
      </c>
    </row>
    <row r="146" spans="1:7" ht="80.25" customHeight="1" x14ac:dyDescent="0.2">
      <c r="A146" s="32" t="s">
        <v>72</v>
      </c>
      <c r="B146" s="67"/>
      <c r="C146" s="42" t="s">
        <v>2</v>
      </c>
      <c r="D146" s="42" t="s">
        <v>13</v>
      </c>
      <c r="E146" s="30" t="s">
        <v>156</v>
      </c>
      <c r="F146" s="29">
        <v>100</v>
      </c>
      <c r="G146" s="71">
        <f t="shared" si="11"/>
        <v>6731.2</v>
      </c>
    </row>
    <row r="147" spans="1:7" ht="38.25" customHeight="1" x14ac:dyDescent="0.2">
      <c r="A147" s="32" t="s">
        <v>73</v>
      </c>
      <c r="B147" s="67"/>
      <c r="C147" s="42" t="s">
        <v>2</v>
      </c>
      <c r="D147" s="42" t="s">
        <v>13</v>
      </c>
      <c r="E147" s="30" t="s">
        <v>156</v>
      </c>
      <c r="F147" s="24">
        <v>120</v>
      </c>
      <c r="G147" s="79">
        <f>8434.4-1703.2</f>
        <v>6731.2</v>
      </c>
    </row>
    <row r="148" spans="1:7" ht="409.6" customHeight="1" x14ac:dyDescent="0.25">
      <c r="A148" s="27" t="s">
        <v>247</v>
      </c>
      <c r="B148" s="67"/>
      <c r="C148" s="28" t="s">
        <v>2</v>
      </c>
      <c r="D148" s="28" t="s">
        <v>13</v>
      </c>
      <c r="E148" s="50" t="s">
        <v>161</v>
      </c>
      <c r="F148" s="76"/>
      <c r="G148" s="23">
        <f>G149</f>
        <v>227.5</v>
      </c>
    </row>
    <row r="149" spans="1:7" ht="64.5" x14ac:dyDescent="0.25">
      <c r="A149" s="32" t="s">
        <v>72</v>
      </c>
      <c r="B149" s="67"/>
      <c r="C149" s="29" t="s">
        <v>2</v>
      </c>
      <c r="D149" s="42" t="s">
        <v>13</v>
      </c>
      <c r="E149" s="53" t="s">
        <v>161</v>
      </c>
      <c r="F149" s="29">
        <v>100</v>
      </c>
      <c r="G149" s="70">
        <f>G150</f>
        <v>227.5</v>
      </c>
    </row>
    <row r="150" spans="1:7" ht="26.25" x14ac:dyDescent="0.25">
      <c r="A150" s="32" t="s">
        <v>73</v>
      </c>
      <c r="B150" s="67"/>
      <c r="C150" s="29" t="s">
        <v>2</v>
      </c>
      <c r="D150" s="42" t="s">
        <v>13</v>
      </c>
      <c r="E150" s="53" t="s">
        <v>161</v>
      </c>
      <c r="F150" s="24">
        <v>120</v>
      </c>
      <c r="G150" s="70">
        <v>227.5</v>
      </c>
    </row>
    <row r="151" spans="1:7" ht="27" customHeight="1" x14ac:dyDescent="0.25">
      <c r="A151" s="73" t="s">
        <v>71</v>
      </c>
      <c r="B151" s="67"/>
      <c r="C151" s="49" t="s">
        <v>2</v>
      </c>
      <c r="D151" s="49" t="s">
        <v>13</v>
      </c>
      <c r="E151" s="22" t="s">
        <v>203</v>
      </c>
      <c r="F151" s="49"/>
      <c r="G151" s="74">
        <f>G152</f>
        <v>3457.7</v>
      </c>
    </row>
    <row r="152" spans="1:7" ht="105.75" customHeight="1" x14ac:dyDescent="0.25">
      <c r="A152" s="47" t="s">
        <v>214</v>
      </c>
      <c r="B152" s="67"/>
      <c r="C152" s="42" t="s">
        <v>2</v>
      </c>
      <c r="D152" s="42" t="s">
        <v>13</v>
      </c>
      <c r="E152" s="22" t="s">
        <v>219</v>
      </c>
      <c r="F152" s="49"/>
      <c r="G152" s="74">
        <f>G153</f>
        <v>3457.7</v>
      </c>
    </row>
    <row r="153" spans="1:7" ht="84.75" customHeight="1" x14ac:dyDescent="0.2">
      <c r="A153" s="32" t="s">
        <v>72</v>
      </c>
      <c r="B153" s="67"/>
      <c r="C153" s="42" t="s">
        <v>2</v>
      </c>
      <c r="D153" s="42" t="s">
        <v>13</v>
      </c>
      <c r="E153" s="30" t="s">
        <v>219</v>
      </c>
      <c r="F153" s="29">
        <v>100</v>
      </c>
      <c r="G153" s="71">
        <f t="shared" ref="G153" si="12">G154</f>
        <v>3457.7</v>
      </c>
    </row>
    <row r="154" spans="1:7" ht="33" customHeight="1" x14ac:dyDescent="0.2">
      <c r="A154" s="32" t="s">
        <v>73</v>
      </c>
      <c r="B154" s="67"/>
      <c r="C154" s="42" t="s">
        <v>2</v>
      </c>
      <c r="D154" s="42" t="s">
        <v>13</v>
      </c>
      <c r="E154" s="30" t="s">
        <v>219</v>
      </c>
      <c r="F154" s="24">
        <v>120</v>
      </c>
      <c r="G154" s="79">
        <f>1754.5+1703.2</f>
        <v>3457.7</v>
      </c>
    </row>
    <row r="155" spans="1:7" ht="17.25" customHeight="1" x14ac:dyDescent="0.25">
      <c r="A155" s="33" t="s">
        <v>8</v>
      </c>
      <c r="B155" s="67"/>
      <c r="C155" s="49" t="s">
        <v>2</v>
      </c>
      <c r="D155" s="49">
        <v>11</v>
      </c>
      <c r="E155" s="68"/>
      <c r="F155" s="49"/>
      <c r="G155" s="69">
        <f t="shared" ref="G155:G158" si="13">G156</f>
        <v>1781.4</v>
      </c>
    </row>
    <row r="156" spans="1:7" ht="21" customHeight="1" x14ac:dyDescent="0.25">
      <c r="A156" s="73" t="s">
        <v>71</v>
      </c>
      <c r="B156" s="67"/>
      <c r="C156" s="49" t="s">
        <v>2</v>
      </c>
      <c r="D156" s="49">
        <v>11</v>
      </c>
      <c r="E156" s="22" t="s">
        <v>203</v>
      </c>
      <c r="F156" s="49"/>
      <c r="G156" s="69">
        <f t="shared" si="13"/>
        <v>1781.4</v>
      </c>
    </row>
    <row r="157" spans="1:7" ht="15.75" customHeight="1" x14ac:dyDescent="0.2">
      <c r="A157" s="20" t="s">
        <v>32</v>
      </c>
      <c r="B157" s="67"/>
      <c r="C157" s="42" t="s">
        <v>2</v>
      </c>
      <c r="D157" s="42">
        <v>11</v>
      </c>
      <c r="E157" s="30" t="s">
        <v>210</v>
      </c>
      <c r="F157" s="42"/>
      <c r="G157" s="71">
        <f t="shared" si="13"/>
        <v>1781.4</v>
      </c>
    </row>
    <row r="158" spans="1:7" ht="17.25" customHeight="1" x14ac:dyDescent="0.2">
      <c r="A158" s="20" t="s">
        <v>49</v>
      </c>
      <c r="B158" s="67"/>
      <c r="C158" s="42" t="s">
        <v>2</v>
      </c>
      <c r="D158" s="42">
        <v>11</v>
      </c>
      <c r="E158" s="30" t="s">
        <v>210</v>
      </c>
      <c r="F158" s="42">
        <v>800</v>
      </c>
      <c r="G158" s="71">
        <f t="shared" si="13"/>
        <v>1781.4</v>
      </c>
    </row>
    <row r="159" spans="1:7" ht="20.25" customHeight="1" x14ac:dyDescent="0.2">
      <c r="A159" s="92" t="s">
        <v>50</v>
      </c>
      <c r="B159" s="67"/>
      <c r="C159" s="42" t="s">
        <v>2</v>
      </c>
      <c r="D159" s="42">
        <v>11</v>
      </c>
      <c r="E159" s="30" t="s">
        <v>210</v>
      </c>
      <c r="F159" s="24">
        <v>870</v>
      </c>
      <c r="G159" s="79">
        <f>1810-28.6</f>
        <v>1781.4</v>
      </c>
    </row>
    <row r="160" spans="1:7" ht="22.5" customHeight="1" x14ac:dyDescent="0.25">
      <c r="A160" s="33" t="s">
        <v>9</v>
      </c>
      <c r="B160" s="33"/>
      <c r="C160" s="28" t="s">
        <v>2</v>
      </c>
      <c r="D160" s="28">
        <v>13</v>
      </c>
      <c r="E160" s="22"/>
      <c r="F160" s="28"/>
      <c r="G160" s="74">
        <f>G161+G171</f>
        <v>21518.600000000002</v>
      </c>
    </row>
    <row r="161" spans="1:7" ht="112.5" customHeight="1" x14ac:dyDescent="0.25">
      <c r="A161" s="33" t="s">
        <v>257</v>
      </c>
      <c r="B161" s="107"/>
      <c r="C161" s="28" t="s">
        <v>2</v>
      </c>
      <c r="D161" s="28">
        <v>13</v>
      </c>
      <c r="E161" s="22" t="s">
        <v>76</v>
      </c>
      <c r="F161" s="28"/>
      <c r="G161" s="74">
        <f>G162</f>
        <v>16510.400000000001</v>
      </c>
    </row>
    <row r="162" spans="1:7" ht="33" customHeight="1" x14ac:dyDescent="0.25">
      <c r="A162" s="33" t="s">
        <v>105</v>
      </c>
      <c r="B162" s="107"/>
      <c r="C162" s="28" t="s">
        <v>2</v>
      </c>
      <c r="D162" s="28">
        <v>13</v>
      </c>
      <c r="E162" s="22" t="s">
        <v>78</v>
      </c>
      <c r="F162" s="28"/>
      <c r="G162" s="74">
        <f>G163</f>
        <v>16510.400000000001</v>
      </c>
    </row>
    <row r="163" spans="1:7" ht="84.75" customHeight="1" x14ac:dyDescent="0.25">
      <c r="A163" s="108" t="s">
        <v>152</v>
      </c>
      <c r="B163" s="107"/>
      <c r="C163" s="28" t="s">
        <v>2</v>
      </c>
      <c r="D163" s="28">
        <v>13</v>
      </c>
      <c r="E163" s="22" t="s">
        <v>153</v>
      </c>
      <c r="F163" s="28"/>
      <c r="G163" s="74">
        <f>G164</f>
        <v>16510.400000000001</v>
      </c>
    </row>
    <row r="164" spans="1:7" ht="57.75" customHeight="1" x14ac:dyDescent="0.25">
      <c r="A164" s="19" t="s">
        <v>141</v>
      </c>
      <c r="B164" s="67"/>
      <c r="C164" s="28" t="s">
        <v>2</v>
      </c>
      <c r="D164" s="28">
        <v>13</v>
      </c>
      <c r="E164" s="22" t="s">
        <v>151</v>
      </c>
      <c r="F164" s="28"/>
      <c r="G164" s="74">
        <f>G165+G167+G169</f>
        <v>16510.400000000001</v>
      </c>
    </row>
    <row r="165" spans="1:7" ht="87.75" customHeight="1" x14ac:dyDescent="0.2">
      <c r="A165" s="32" t="s">
        <v>72</v>
      </c>
      <c r="B165" s="67"/>
      <c r="C165" s="29" t="s">
        <v>2</v>
      </c>
      <c r="D165" s="29">
        <v>13</v>
      </c>
      <c r="E165" s="30" t="s">
        <v>151</v>
      </c>
      <c r="F165" s="24">
        <v>100</v>
      </c>
      <c r="G165" s="79">
        <f>G166</f>
        <v>11532.1</v>
      </c>
    </row>
    <row r="166" spans="1:7" ht="31.5" customHeight="1" x14ac:dyDescent="0.2">
      <c r="A166" s="46" t="s">
        <v>289</v>
      </c>
      <c r="B166" s="67"/>
      <c r="C166" s="29" t="s">
        <v>2</v>
      </c>
      <c r="D166" s="29">
        <v>13</v>
      </c>
      <c r="E166" s="30" t="s">
        <v>151</v>
      </c>
      <c r="F166" s="24">
        <v>110</v>
      </c>
      <c r="G166" s="79">
        <v>11532.1</v>
      </c>
    </row>
    <row r="167" spans="1:7" ht="42.75" customHeight="1" x14ac:dyDescent="0.2">
      <c r="A167" s="32" t="s">
        <v>290</v>
      </c>
      <c r="B167" s="67"/>
      <c r="C167" s="29" t="s">
        <v>2</v>
      </c>
      <c r="D167" s="29">
        <v>13</v>
      </c>
      <c r="E167" s="30" t="s">
        <v>151</v>
      </c>
      <c r="F167" s="24">
        <v>200</v>
      </c>
      <c r="G167" s="79">
        <f>G168</f>
        <v>4972.3</v>
      </c>
    </row>
    <row r="168" spans="1:7" ht="47.25" customHeight="1" x14ac:dyDescent="0.2">
      <c r="A168" s="32" t="s">
        <v>74</v>
      </c>
      <c r="B168" s="67"/>
      <c r="C168" s="29" t="s">
        <v>2</v>
      </c>
      <c r="D168" s="29">
        <v>13</v>
      </c>
      <c r="E168" s="30" t="s">
        <v>151</v>
      </c>
      <c r="F168" s="24">
        <v>240</v>
      </c>
      <c r="G168" s="79">
        <v>4972.3</v>
      </c>
    </row>
    <row r="169" spans="1:7" ht="23.25" customHeight="1" x14ac:dyDescent="0.2">
      <c r="A169" s="32" t="s">
        <v>49</v>
      </c>
      <c r="B169" s="67"/>
      <c r="C169" s="29" t="s">
        <v>2</v>
      </c>
      <c r="D169" s="29">
        <v>13</v>
      </c>
      <c r="E169" s="30" t="s">
        <v>151</v>
      </c>
      <c r="F169" s="24">
        <v>800</v>
      </c>
      <c r="G169" s="79">
        <f>G170</f>
        <v>6</v>
      </c>
    </row>
    <row r="170" spans="1:7" ht="18.75" customHeight="1" x14ac:dyDescent="0.2">
      <c r="A170" s="32" t="s">
        <v>47</v>
      </c>
      <c r="B170" s="67"/>
      <c r="C170" s="29" t="s">
        <v>2</v>
      </c>
      <c r="D170" s="29">
        <v>13</v>
      </c>
      <c r="E170" s="30" t="s">
        <v>151</v>
      </c>
      <c r="F170" s="24">
        <v>850</v>
      </c>
      <c r="G170" s="79">
        <v>6</v>
      </c>
    </row>
    <row r="171" spans="1:7" ht="18.75" customHeight="1" x14ac:dyDescent="0.25">
      <c r="A171" s="19" t="s">
        <v>102</v>
      </c>
      <c r="B171" s="67"/>
      <c r="C171" s="49" t="s">
        <v>2</v>
      </c>
      <c r="D171" s="49">
        <v>13</v>
      </c>
      <c r="E171" s="22" t="s">
        <v>203</v>
      </c>
      <c r="F171" s="49"/>
      <c r="G171" s="74">
        <f>G172</f>
        <v>5008.2</v>
      </c>
    </row>
    <row r="172" spans="1:7" ht="30" customHeight="1" x14ac:dyDescent="0.25">
      <c r="A172" s="33" t="s">
        <v>46</v>
      </c>
      <c r="B172" s="67"/>
      <c r="C172" s="42" t="s">
        <v>2</v>
      </c>
      <c r="D172" s="42">
        <v>13</v>
      </c>
      <c r="E172" s="25" t="s">
        <v>206</v>
      </c>
      <c r="F172" s="42"/>
      <c r="G172" s="109">
        <f t="shared" ref="G172" si="14">G173</f>
        <v>5008.2</v>
      </c>
    </row>
    <row r="173" spans="1:7" ht="18.75" customHeight="1" x14ac:dyDescent="0.2">
      <c r="A173" s="20" t="s">
        <v>49</v>
      </c>
      <c r="B173" s="67"/>
      <c r="C173" s="42" t="s">
        <v>2</v>
      </c>
      <c r="D173" s="42">
        <v>13</v>
      </c>
      <c r="E173" s="25" t="s">
        <v>206</v>
      </c>
      <c r="F173" s="24">
        <v>800</v>
      </c>
      <c r="G173" s="79">
        <f>G174</f>
        <v>5008.2</v>
      </c>
    </row>
    <row r="174" spans="1:7" ht="18.75" customHeight="1" x14ac:dyDescent="0.2">
      <c r="A174" s="92" t="s">
        <v>50</v>
      </c>
      <c r="B174" s="67"/>
      <c r="C174" s="42" t="s">
        <v>2</v>
      </c>
      <c r="D174" s="42">
        <v>13</v>
      </c>
      <c r="E174" s="25" t="s">
        <v>206</v>
      </c>
      <c r="F174" s="24">
        <v>870</v>
      </c>
      <c r="G174" s="79">
        <v>5008.2</v>
      </c>
    </row>
    <row r="175" spans="1:7" ht="21.75" customHeight="1" x14ac:dyDescent="0.25">
      <c r="A175" s="58" t="s">
        <v>11</v>
      </c>
      <c r="B175" s="24"/>
      <c r="C175" s="80" t="s">
        <v>6</v>
      </c>
      <c r="D175" s="29"/>
      <c r="E175" s="53"/>
      <c r="F175" s="24"/>
      <c r="G175" s="77">
        <f t="shared" ref="G175:G177" si="15">G176</f>
        <v>928.1</v>
      </c>
    </row>
    <row r="176" spans="1:7" ht="39" customHeight="1" x14ac:dyDescent="0.25">
      <c r="A176" s="58" t="s">
        <v>183</v>
      </c>
      <c r="B176" s="24"/>
      <c r="C176" s="81" t="s">
        <v>6</v>
      </c>
      <c r="D176" s="81" t="s">
        <v>222</v>
      </c>
      <c r="E176" s="65"/>
      <c r="F176" s="57"/>
      <c r="G176" s="69">
        <f t="shared" si="15"/>
        <v>928.1</v>
      </c>
    </row>
    <row r="177" spans="1:7" ht="20.25" customHeight="1" x14ac:dyDescent="0.25">
      <c r="A177" s="19" t="s">
        <v>102</v>
      </c>
      <c r="B177" s="24"/>
      <c r="C177" s="81" t="s">
        <v>6</v>
      </c>
      <c r="D177" s="81" t="s">
        <v>222</v>
      </c>
      <c r="E177" s="22" t="s">
        <v>203</v>
      </c>
      <c r="F177" s="57"/>
      <c r="G177" s="69">
        <f t="shared" si="15"/>
        <v>928.1</v>
      </c>
    </row>
    <row r="178" spans="1:7" ht="75" x14ac:dyDescent="0.25">
      <c r="A178" s="106" t="s">
        <v>250</v>
      </c>
      <c r="B178" s="24"/>
      <c r="C178" s="81" t="s">
        <v>6</v>
      </c>
      <c r="D178" s="81" t="s">
        <v>222</v>
      </c>
      <c r="E178" s="22" t="s">
        <v>237</v>
      </c>
      <c r="F178" s="57"/>
      <c r="G178" s="69">
        <f>G179</f>
        <v>928.1</v>
      </c>
    </row>
    <row r="179" spans="1:7" ht="39" customHeight="1" x14ac:dyDescent="0.2">
      <c r="A179" s="32" t="s">
        <v>290</v>
      </c>
      <c r="B179" s="24"/>
      <c r="C179" s="82" t="s">
        <v>6</v>
      </c>
      <c r="D179" s="82" t="s">
        <v>222</v>
      </c>
      <c r="E179" s="87" t="s">
        <v>237</v>
      </c>
      <c r="F179" s="29">
        <v>200</v>
      </c>
      <c r="G179" s="71">
        <f>G180</f>
        <v>928.1</v>
      </c>
    </row>
    <row r="180" spans="1:7" ht="42" customHeight="1" x14ac:dyDescent="0.2">
      <c r="A180" s="32" t="s">
        <v>74</v>
      </c>
      <c r="B180" s="24"/>
      <c r="C180" s="82" t="s">
        <v>6</v>
      </c>
      <c r="D180" s="82" t="s">
        <v>222</v>
      </c>
      <c r="E180" s="87" t="s">
        <v>237</v>
      </c>
      <c r="F180" s="29">
        <v>240</v>
      </c>
      <c r="G180" s="71">
        <v>928.1</v>
      </c>
    </row>
    <row r="181" spans="1:7" ht="24" customHeight="1" x14ac:dyDescent="0.25">
      <c r="A181" s="58" t="s">
        <v>14</v>
      </c>
      <c r="B181" s="58"/>
      <c r="C181" s="57" t="s">
        <v>7</v>
      </c>
      <c r="D181" s="57"/>
      <c r="E181" s="65"/>
      <c r="F181" s="57"/>
      <c r="G181" s="66">
        <f t="shared" ref="G181:G186" si="16">G182</f>
        <v>197.5</v>
      </c>
    </row>
    <row r="182" spans="1:7" ht="36.75" customHeight="1" x14ac:dyDescent="0.25">
      <c r="A182" s="84" t="s">
        <v>121</v>
      </c>
      <c r="B182" s="84"/>
      <c r="C182" s="85" t="s">
        <v>7</v>
      </c>
      <c r="D182" s="85" t="s">
        <v>10</v>
      </c>
      <c r="E182" s="86"/>
      <c r="F182" s="85"/>
      <c r="G182" s="66">
        <f t="shared" si="16"/>
        <v>197.5</v>
      </c>
    </row>
    <row r="183" spans="1:7" ht="33" customHeight="1" x14ac:dyDescent="0.25">
      <c r="A183" s="47" t="s">
        <v>192</v>
      </c>
      <c r="B183" s="47"/>
      <c r="C183" s="49" t="s">
        <v>7</v>
      </c>
      <c r="D183" s="49" t="s">
        <v>10</v>
      </c>
      <c r="E183" s="22" t="s">
        <v>129</v>
      </c>
      <c r="F183" s="49"/>
      <c r="G183" s="74">
        <f t="shared" si="16"/>
        <v>197.5</v>
      </c>
    </row>
    <row r="184" spans="1:7" ht="35.25" customHeight="1" x14ac:dyDescent="0.25">
      <c r="A184" s="47" t="s">
        <v>132</v>
      </c>
      <c r="B184" s="47"/>
      <c r="C184" s="49" t="s">
        <v>7</v>
      </c>
      <c r="D184" s="49" t="s">
        <v>10</v>
      </c>
      <c r="E184" s="22" t="s">
        <v>130</v>
      </c>
      <c r="F184" s="49"/>
      <c r="G184" s="74">
        <f t="shared" si="16"/>
        <v>197.5</v>
      </c>
    </row>
    <row r="185" spans="1:7" ht="73.5" customHeight="1" x14ac:dyDescent="0.25">
      <c r="A185" s="33" t="s">
        <v>40</v>
      </c>
      <c r="B185" s="33"/>
      <c r="C185" s="49" t="s">
        <v>7</v>
      </c>
      <c r="D185" s="49" t="s">
        <v>10</v>
      </c>
      <c r="E185" s="22" t="s">
        <v>131</v>
      </c>
      <c r="F185" s="24"/>
      <c r="G185" s="74">
        <f t="shared" si="16"/>
        <v>197.5</v>
      </c>
    </row>
    <row r="186" spans="1:7" ht="39" customHeight="1" x14ac:dyDescent="0.2">
      <c r="A186" s="32" t="s">
        <v>290</v>
      </c>
      <c r="B186" s="32"/>
      <c r="C186" s="24" t="s">
        <v>7</v>
      </c>
      <c r="D186" s="24" t="s">
        <v>10</v>
      </c>
      <c r="E186" s="87" t="s">
        <v>131</v>
      </c>
      <c r="F186" s="24">
        <v>200</v>
      </c>
      <c r="G186" s="79">
        <f t="shared" si="16"/>
        <v>197.5</v>
      </c>
    </row>
    <row r="187" spans="1:7" ht="39" customHeight="1" x14ac:dyDescent="0.2">
      <c r="A187" s="32" t="s">
        <v>74</v>
      </c>
      <c r="B187" s="32"/>
      <c r="C187" s="24" t="s">
        <v>7</v>
      </c>
      <c r="D187" s="24" t="s">
        <v>10</v>
      </c>
      <c r="E187" s="87" t="s">
        <v>131</v>
      </c>
      <c r="F187" s="24">
        <v>240</v>
      </c>
      <c r="G187" s="79">
        <v>197.5</v>
      </c>
    </row>
    <row r="188" spans="1:7" ht="24.75" customHeight="1" x14ac:dyDescent="0.25">
      <c r="A188" s="58" t="s">
        <v>37</v>
      </c>
      <c r="B188" s="110"/>
      <c r="C188" s="110">
        <v>11</v>
      </c>
      <c r="D188" s="110"/>
      <c r="E188" s="111"/>
      <c r="F188" s="110"/>
      <c r="G188" s="66">
        <f t="shared" ref="G188:G193" si="17">G189</f>
        <v>80</v>
      </c>
    </row>
    <row r="189" spans="1:7" ht="18" customHeight="1" x14ac:dyDescent="0.25">
      <c r="A189" s="33" t="s">
        <v>41</v>
      </c>
      <c r="B189" s="112"/>
      <c r="C189" s="112">
        <v>11</v>
      </c>
      <c r="D189" s="112" t="s">
        <v>3</v>
      </c>
      <c r="E189" s="113"/>
      <c r="F189" s="112"/>
      <c r="G189" s="69">
        <f t="shared" si="17"/>
        <v>80</v>
      </c>
    </row>
    <row r="190" spans="1:7" ht="79.5" customHeight="1" x14ac:dyDescent="0.25">
      <c r="A190" s="19" t="s">
        <v>180</v>
      </c>
      <c r="B190" s="114"/>
      <c r="C190" s="39">
        <v>11</v>
      </c>
      <c r="D190" s="39" t="s">
        <v>3</v>
      </c>
      <c r="E190" s="95" t="s">
        <v>117</v>
      </c>
      <c r="F190" s="39"/>
      <c r="G190" s="69">
        <f t="shared" si="17"/>
        <v>80</v>
      </c>
    </row>
    <row r="191" spans="1:7" ht="58.5" customHeight="1" x14ac:dyDescent="0.25">
      <c r="A191" s="19" t="s">
        <v>194</v>
      </c>
      <c r="B191" s="114"/>
      <c r="C191" s="39">
        <v>11</v>
      </c>
      <c r="D191" s="39" t="s">
        <v>3</v>
      </c>
      <c r="E191" s="95" t="s">
        <v>166</v>
      </c>
      <c r="F191" s="39"/>
      <c r="G191" s="69">
        <f t="shared" si="17"/>
        <v>80</v>
      </c>
    </row>
    <row r="192" spans="1:7" ht="39" customHeight="1" x14ac:dyDescent="0.25">
      <c r="A192" s="19" t="s">
        <v>104</v>
      </c>
      <c r="B192" s="115"/>
      <c r="C192" s="115" t="s">
        <v>42</v>
      </c>
      <c r="D192" s="115" t="s">
        <v>3</v>
      </c>
      <c r="E192" s="95" t="s">
        <v>167</v>
      </c>
      <c r="F192" s="115"/>
      <c r="G192" s="51">
        <f t="shared" si="17"/>
        <v>80</v>
      </c>
    </row>
    <row r="193" spans="1:7" ht="39" customHeight="1" x14ac:dyDescent="0.2">
      <c r="A193" s="32" t="s">
        <v>290</v>
      </c>
      <c r="B193" s="91"/>
      <c r="C193" s="91" t="s">
        <v>42</v>
      </c>
      <c r="D193" s="91" t="s">
        <v>3</v>
      </c>
      <c r="E193" s="116" t="s">
        <v>167</v>
      </c>
      <c r="F193" s="24">
        <v>200</v>
      </c>
      <c r="G193" s="70">
        <f t="shared" si="17"/>
        <v>80</v>
      </c>
    </row>
    <row r="194" spans="1:7" ht="39" customHeight="1" x14ac:dyDescent="0.2">
      <c r="A194" s="32" t="s">
        <v>74</v>
      </c>
      <c r="B194" s="91"/>
      <c r="C194" s="91" t="s">
        <v>42</v>
      </c>
      <c r="D194" s="91" t="s">
        <v>3</v>
      </c>
      <c r="E194" s="116" t="s">
        <v>167</v>
      </c>
      <c r="F194" s="24">
        <v>240</v>
      </c>
      <c r="G194" s="70">
        <v>80</v>
      </c>
    </row>
    <row r="195" spans="1:7" ht="49.5" customHeight="1" x14ac:dyDescent="0.25">
      <c r="A195" s="58" t="s">
        <v>43</v>
      </c>
      <c r="B195" s="58"/>
      <c r="C195" s="57">
        <v>14</v>
      </c>
      <c r="D195" s="57"/>
      <c r="E195" s="65"/>
      <c r="F195" s="57"/>
      <c r="G195" s="66">
        <f>G196+G206</f>
        <v>76920.899999999994</v>
      </c>
    </row>
    <row r="196" spans="1:7" ht="45.75" customHeight="1" x14ac:dyDescent="0.25">
      <c r="A196" s="33" t="s">
        <v>44</v>
      </c>
      <c r="B196" s="33"/>
      <c r="C196" s="49">
        <v>14</v>
      </c>
      <c r="D196" s="49" t="s">
        <v>2</v>
      </c>
      <c r="E196" s="68"/>
      <c r="F196" s="49"/>
      <c r="G196" s="69">
        <f t="shared" ref="G196:G198" si="18">G197</f>
        <v>34648</v>
      </c>
    </row>
    <row r="197" spans="1:7" ht="105" customHeight="1" x14ac:dyDescent="0.25">
      <c r="A197" s="33" t="s">
        <v>257</v>
      </c>
      <c r="B197" s="33"/>
      <c r="C197" s="49">
        <v>14</v>
      </c>
      <c r="D197" s="49" t="s">
        <v>2</v>
      </c>
      <c r="E197" s="68" t="s">
        <v>76</v>
      </c>
      <c r="F197" s="49"/>
      <c r="G197" s="69">
        <f t="shared" si="18"/>
        <v>34648</v>
      </c>
    </row>
    <row r="198" spans="1:7" ht="87.75" customHeight="1" x14ac:dyDescent="0.25">
      <c r="A198" s="108" t="s">
        <v>106</v>
      </c>
      <c r="B198" s="108"/>
      <c r="C198" s="49">
        <v>14</v>
      </c>
      <c r="D198" s="49" t="s">
        <v>2</v>
      </c>
      <c r="E198" s="68" t="s">
        <v>109</v>
      </c>
      <c r="F198" s="49"/>
      <c r="G198" s="69">
        <f t="shared" si="18"/>
        <v>34648</v>
      </c>
    </row>
    <row r="199" spans="1:7" ht="42.75" customHeight="1" x14ac:dyDescent="0.25">
      <c r="A199" s="108" t="s">
        <v>107</v>
      </c>
      <c r="B199" s="108"/>
      <c r="C199" s="49">
        <v>14</v>
      </c>
      <c r="D199" s="49" t="s">
        <v>2</v>
      </c>
      <c r="E199" s="68" t="s">
        <v>110</v>
      </c>
      <c r="F199" s="49"/>
      <c r="G199" s="69">
        <f>G200+G203</f>
        <v>34648</v>
      </c>
    </row>
    <row r="200" spans="1:7" ht="42.75" customHeight="1" x14ac:dyDescent="0.2">
      <c r="A200" s="20" t="s">
        <v>33</v>
      </c>
      <c r="B200" s="20"/>
      <c r="C200" s="42">
        <v>14</v>
      </c>
      <c r="D200" s="42" t="s">
        <v>2</v>
      </c>
      <c r="E200" s="25" t="s">
        <v>216</v>
      </c>
      <c r="F200" s="42"/>
      <c r="G200" s="71">
        <f>G201</f>
        <v>29568</v>
      </c>
    </row>
    <row r="201" spans="1:7" ht="18" customHeight="1" x14ac:dyDescent="0.2">
      <c r="A201" s="117" t="s">
        <v>29</v>
      </c>
      <c r="B201" s="117"/>
      <c r="C201" s="42">
        <v>14</v>
      </c>
      <c r="D201" s="42" t="s">
        <v>2</v>
      </c>
      <c r="E201" s="25" t="s">
        <v>216</v>
      </c>
      <c r="F201" s="42">
        <v>500</v>
      </c>
      <c r="G201" s="71">
        <f>G202</f>
        <v>29568</v>
      </c>
    </row>
    <row r="202" spans="1:7" ht="20.25" customHeight="1" x14ac:dyDescent="0.2">
      <c r="A202" s="20" t="s">
        <v>108</v>
      </c>
      <c r="B202" s="20"/>
      <c r="C202" s="76">
        <v>14</v>
      </c>
      <c r="D202" s="76" t="s">
        <v>2</v>
      </c>
      <c r="E202" s="25" t="s">
        <v>216</v>
      </c>
      <c r="F202" s="24">
        <v>510</v>
      </c>
      <c r="G202" s="70">
        <v>29568</v>
      </c>
    </row>
    <row r="203" spans="1:7" ht="60" customHeight="1" x14ac:dyDescent="0.25">
      <c r="A203" s="19" t="s">
        <v>59</v>
      </c>
      <c r="B203" s="19"/>
      <c r="C203" s="28">
        <v>14</v>
      </c>
      <c r="D203" s="28" t="s">
        <v>2</v>
      </c>
      <c r="E203" s="22" t="s">
        <v>127</v>
      </c>
      <c r="F203" s="28"/>
      <c r="G203" s="69">
        <f>G204</f>
        <v>5080</v>
      </c>
    </row>
    <row r="204" spans="1:7" ht="24.75" customHeight="1" x14ac:dyDescent="0.2">
      <c r="A204" s="117" t="s">
        <v>29</v>
      </c>
      <c r="B204" s="117"/>
      <c r="C204" s="42">
        <v>14</v>
      </c>
      <c r="D204" s="42" t="s">
        <v>2</v>
      </c>
      <c r="E204" s="25" t="s">
        <v>127</v>
      </c>
      <c r="F204" s="42">
        <v>500</v>
      </c>
      <c r="G204" s="71">
        <f>G205</f>
        <v>5080</v>
      </c>
    </row>
    <row r="205" spans="1:7" ht="21" customHeight="1" x14ac:dyDescent="0.2">
      <c r="A205" s="20" t="s">
        <v>108</v>
      </c>
      <c r="B205" s="20"/>
      <c r="C205" s="42">
        <v>14</v>
      </c>
      <c r="D205" s="42" t="s">
        <v>2</v>
      </c>
      <c r="E205" s="25" t="s">
        <v>127</v>
      </c>
      <c r="F205" s="24">
        <v>510</v>
      </c>
      <c r="G205" s="71">
        <v>5080</v>
      </c>
    </row>
    <row r="206" spans="1:7" ht="33" customHeight="1" x14ac:dyDescent="0.25">
      <c r="A206" s="33" t="s">
        <v>45</v>
      </c>
      <c r="B206" s="33"/>
      <c r="C206" s="49">
        <v>14</v>
      </c>
      <c r="D206" s="49" t="s">
        <v>5</v>
      </c>
      <c r="E206" s="68"/>
      <c r="F206" s="49"/>
      <c r="G206" s="69">
        <f>G207+G217+G213</f>
        <v>42272.9</v>
      </c>
    </row>
    <row r="207" spans="1:7" ht="111.75" customHeight="1" x14ac:dyDescent="0.25">
      <c r="A207" s="33" t="s">
        <v>257</v>
      </c>
      <c r="B207" s="33"/>
      <c r="C207" s="49">
        <v>14</v>
      </c>
      <c r="D207" s="49" t="s">
        <v>5</v>
      </c>
      <c r="E207" s="68" t="s">
        <v>76</v>
      </c>
      <c r="F207" s="42"/>
      <c r="G207" s="69">
        <f t="shared" ref="G207:G211" si="19">G208</f>
        <v>2121.9</v>
      </c>
    </row>
    <row r="208" spans="1:7" ht="66.75" customHeight="1" x14ac:dyDescent="0.25">
      <c r="A208" s="108" t="s">
        <v>195</v>
      </c>
      <c r="B208" s="108"/>
      <c r="C208" s="118">
        <v>14</v>
      </c>
      <c r="D208" s="118" t="s">
        <v>5</v>
      </c>
      <c r="E208" s="119" t="s">
        <v>111</v>
      </c>
      <c r="F208" s="42"/>
      <c r="G208" s="69">
        <f t="shared" si="19"/>
        <v>2121.9</v>
      </c>
    </row>
    <row r="209" spans="1:7" ht="75.75" customHeight="1" x14ac:dyDescent="0.25">
      <c r="A209" s="108" t="s">
        <v>112</v>
      </c>
      <c r="B209" s="108"/>
      <c r="C209" s="118">
        <v>14</v>
      </c>
      <c r="D209" s="118" t="s">
        <v>5</v>
      </c>
      <c r="E209" s="119" t="s">
        <v>113</v>
      </c>
      <c r="F209" s="42"/>
      <c r="G209" s="69">
        <f t="shared" si="19"/>
        <v>2121.9</v>
      </c>
    </row>
    <row r="210" spans="1:7" ht="88.5" customHeight="1" x14ac:dyDescent="0.25">
      <c r="A210" s="120" t="s">
        <v>215</v>
      </c>
      <c r="B210" s="120"/>
      <c r="C210" s="121">
        <v>14</v>
      </c>
      <c r="D210" s="121" t="s">
        <v>5</v>
      </c>
      <c r="E210" s="122" t="s">
        <v>217</v>
      </c>
      <c r="F210" s="28"/>
      <c r="G210" s="23">
        <f t="shared" si="19"/>
        <v>2121.9</v>
      </c>
    </row>
    <row r="211" spans="1:7" ht="18.75" customHeight="1" x14ac:dyDescent="0.2">
      <c r="A211" s="20" t="s">
        <v>29</v>
      </c>
      <c r="B211" s="20"/>
      <c r="C211" s="121">
        <v>14</v>
      </c>
      <c r="D211" s="121" t="s">
        <v>5</v>
      </c>
      <c r="E211" s="122" t="s">
        <v>217</v>
      </c>
      <c r="F211" s="24">
        <v>500</v>
      </c>
      <c r="G211" s="70">
        <f t="shared" si="19"/>
        <v>2121.9</v>
      </c>
    </row>
    <row r="212" spans="1:7" ht="18.75" customHeight="1" x14ac:dyDescent="0.2">
      <c r="A212" s="92" t="s">
        <v>34</v>
      </c>
      <c r="B212" s="92"/>
      <c r="C212" s="121">
        <v>14</v>
      </c>
      <c r="D212" s="121" t="s">
        <v>5</v>
      </c>
      <c r="E212" s="122" t="s">
        <v>217</v>
      </c>
      <c r="F212" s="42">
        <v>540</v>
      </c>
      <c r="G212" s="70">
        <v>2121.9</v>
      </c>
    </row>
    <row r="213" spans="1:7" ht="60" customHeight="1" x14ac:dyDescent="0.25">
      <c r="A213" s="47" t="s">
        <v>232</v>
      </c>
      <c r="B213" s="92"/>
      <c r="C213" s="118">
        <v>14</v>
      </c>
      <c r="D213" s="118" t="s">
        <v>5</v>
      </c>
      <c r="E213" s="119" t="s">
        <v>233</v>
      </c>
      <c r="F213" s="42"/>
      <c r="G213" s="69">
        <f>G214</f>
        <v>50</v>
      </c>
    </row>
    <row r="214" spans="1:7" ht="48.75" customHeight="1" x14ac:dyDescent="0.25">
      <c r="A214" s="27" t="s">
        <v>199</v>
      </c>
      <c r="B214" s="27"/>
      <c r="C214" s="118">
        <v>14</v>
      </c>
      <c r="D214" s="118" t="s">
        <v>5</v>
      </c>
      <c r="E214" s="22" t="s">
        <v>234</v>
      </c>
      <c r="F214" s="49"/>
      <c r="G214" s="69">
        <f>G215</f>
        <v>50</v>
      </c>
    </row>
    <row r="215" spans="1:7" ht="18.75" customHeight="1" x14ac:dyDescent="0.2">
      <c r="A215" s="20" t="s">
        <v>29</v>
      </c>
      <c r="B215" s="20"/>
      <c r="C215" s="121">
        <v>14</v>
      </c>
      <c r="D215" s="121" t="s">
        <v>5</v>
      </c>
      <c r="E215" s="30" t="s">
        <v>234</v>
      </c>
      <c r="F215" s="24">
        <v>500</v>
      </c>
      <c r="G215" s="70">
        <f>G216</f>
        <v>50</v>
      </c>
    </row>
    <row r="216" spans="1:7" ht="18.75" customHeight="1" x14ac:dyDescent="0.2">
      <c r="A216" s="92" t="s">
        <v>34</v>
      </c>
      <c r="B216" s="92"/>
      <c r="C216" s="121">
        <v>14</v>
      </c>
      <c r="D216" s="121" t="s">
        <v>5</v>
      </c>
      <c r="E216" s="30" t="s">
        <v>234</v>
      </c>
      <c r="F216" s="42">
        <v>540</v>
      </c>
      <c r="G216" s="70">
        <v>50</v>
      </c>
    </row>
    <row r="217" spans="1:7" ht="24.75" customHeight="1" x14ac:dyDescent="0.25">
      <c r="A217" s="19" t="s">
        <v>71</v>
      </c>
      <c r="B217" s="92"/>
      <c r="C217" s="118">
        <v>14</v>
      </c>
      <c r="D217" s="118" t="s">
        <v>5</v>
      </c>
      <c r="E217" s="22" t="s">
        <v>203</v>
      </c>
      <c r="F217" s="49"/>
      <c r="G217" s="69">
        <f>G224+G230+G227+G218+G221+G234</f>
        <v>40101</v>
      </c>
    </row>
    <row r="218" spans="1:7" ht="24.75" customHeight="1" x14ac:dyDescent="0.25">
      <c r="A218" s="20" t="s">
        <v>32</v>
      </c>
      <c r="B218" s="92"/>
      <c r="C218" s="28">
        <v>14</v>
      </c>
      <c r="D218" s="28" t="s">
        <v>5</v>
      </c>
      <c r="E218" s="30" t="s">
        <v>210</v>
      </c>
      <c r="F218" s="49"/>
      <c r="G218" s="69">
        <f>G219</f>
        <v>190</v>
      </c>
    </row>
    <row r="219" spans="1:7" ht="24.75" customHeight="1" x14ac:dyDescent="0.2">
      <c r="A219" s="20" t="s">
        <v>29</v>
      </c>
      <c r="B219" s="92"/>
      <c r="C219" s="24">
        <v>14</v>
      </c>
      <c r="D219" s="24" t="s">
        <v>5</v>
      </c>
      <c r="E219" s="30" t="s">
        <v>210</v>
      </c>
      <c r="F219" s="24">
        <v>500</v>
      </c>
      <c r="G219" s="71">
        <f>G220</f>
        <v>190</v>
      </c>
    </row>
    <row r="220" spans="1:7" ht="24.75" customHeight="1" x14ac:dyDescent="0.2">
      <c r="A220" s="92" t="s">
        <v>34</v>
      </c>
      <c r="B220" s="92"/>
      <c r="C220" s="24">
        <v>14</v>
      </c>
      <c r="D220" s="24" t="s">
        <v>5</v>
      </c>
      <c r="E220" s="30" t="s">
        <v>210</v>
      </c>
      <c r="F220" s="42">
        <v>540</v>
      </c>
      <c r="G220" s="71">
        <v>190</v>
      </c>
    </row>
    <row r="221" spans="1:7" ht="63.75" customHeight="1" x14ac:dyDescent="0.25">
      <c r="A221" s="27" t="s">
        <v>267</v>
      </c>
      <c r="B221" s="92"/>
      <c r="C221" s="28">
        <v>14</v>
      </c>
      <c r="D221" s="28" t="s">
        <v>5</v>
      </c>
      <c r="E221" s="22" t="s">
        <v>266</v>
      </c>
      <c r="F221" s="49"/>
      <c r="G221" s="69">
        <f>G222</f>
        <v>20953.8</v>
      </c>
    </row>
    <row r="222" spans="1:7" ht="24.75" customHeight="1" x14ac:dyDescent="0.2">
      <c r="A222" s="20" t="s">
        <v>29</v>
      </c>
      <c r="B222" s="92"/>
      <c r="C222" s="24">
        <v>14</v>
      </c>
      <c r="D222" s="24" t="s">
        <v>5</v>
      </c>
      <c r="E222" s="30" t="s">
        <v>266</v>
      </c>
      <c r="F222" s="24">
        <v>500</v>
      </c>
      <c r="G222" s="71">
        <f>G223</f>
        <v>20953.8</v>
      </c>
    </row>
    <row r="223" spans="1:7" ht="24.75" customHeight="1" x14ac:dyDescent="0.2">
      <c r="A223" s="92" t="s">
        <v>34</v>
      </c>
      <c r="B223" s="92"/>
      <c r="C223" s="24">
        <v>14</v>
      </c>
      <c r="D223" s="24" t="s">
        <v>5</v>
      </c>
      <c r="E223" s="30" t="s">
        <v>266</v>
      </c>
      <c r="F223" s="42">
        <v>540</v>
      </c>
      <c r="G223" s="71">
        <v>20953.8</v>
      </c>
    </row>
    <row r="224" spans="1:7" ht="113.25" customHeight="1" x14ac:dyDescent="0.25">
      <c r="A224" s="33" t="s">
        <v>245</v>
      </c>
      <c r="B224" s="92"/>
      <c r="C224" s="28">
        <v>14</v>
      </c>
      <c r="D224" s="28" t="s">
        <v>5</v>
      </c>
      <c r="E224" s="22" t="s">
        <v>211</v>
      </c>
      <c r="F224" s="28"/>
      <c r="G224" s="69">
        <f>G225</f>
        <v>4</v>
      </c>
    </row>
    <row r="225" spans="1:7" ht="24.75" customHeight="1" x14ac:dyDescent="0.2">
      <c r="A225" s="120" t="s">
        <v>29</v>
      </c>
      <c r="B225" s="92"/>
      <c r="C225" s="24">
        <v>14</v>
      </c>
      <c r="D225" s="24" t="s">
        <v>5</v>
      </c>
      <c r="E225" s="30" t="s">
        <v>211</v>
      </c>
      <c r="F225" s="42">
        <v>500</v>
      </c>
      <c r="G225" s="71">
        <f>G226</f>
        <v>4</v>
      </c>
    </row>
    <row r="226" spans="1:7" ht="23.25" customHeight="1" x14ac:dyDescent="0.2">
      <c r="A226" s="67" t="s">
        <v>48</v>
      </c>
      <c r="B226" s="92"/>
      <c r="C226" s="24">
        <v>14</v>
      </c>
      <c r="D226" s="24" t="s">
        <v>5</v>
      </c>
      <c r="E226" s="30" t="s">
        <v>211</v>
      </c>
      <c r="F226" s="42">
        <v>530</v>
      </c>
      <c r="G226" s="71">
        <v>4</v>
      </c>
    </row>
    <row r="227" spans="1:7" ht="75" x14ac:dyDescent="0.25">
      <c r="A227" s="123" t="s">
        <v>190</v>
      </c>
      <c r="B227" s="92"/>
      <c r="C227" s="28">
        <v>14</v>
      </c>
      <c r="D227" s="28" t="s">
        <v>5</v>
      </c>
      <c r="E227" s="124" t="s">
        <v>212</v>
      </c>
      <c r="F227" s="28"/>
      <c r="G227" s="69">
        <f>G228</f>
        <v>4803</v>
      </c>
    </row>
    <row r="228" spans="1:7" ht="14.25" x14ac:dyDescent="0.2">
      <c r="A228" s="120" t="s">
        <v>29</v>
      </c>
      <c r="B228" s="92"/>
      <c r="C228" s="24">
        <v>14</v>
      </c>
      <c r="D228" s="24" t="s">
        <v>5</v>
      </c>
      <c r="E228" s="125" t="s">
        <v>212</v>
      </c>
      <c r="F228" s="42">
        <v>500</v>
      </c>
      <c r="G228" s="71">
        <f>G229</f>
        <v>4803</v>
      </c>
    </row>
    <row r="229" spans="1:7" ht="14.25" x14ac:dyDescent="0.2">
      <c r="A229" s="20" t="s">
        <v>191</v>
      </c>
      <c r="B229" s="92"/>
      <c r="C229" s="24">
        <v>14</v>
      </c>
      <c r="D229" s="24" t="s">
        <v>5</v>
      </c>
      <c r="E229" s="125" t="s">
        <v>212</v>
      </c>
      <c r="F229" s="42">
        <v>520</v>
      </c>
      <c r="G229" s="71">
        <f>4685.4+115.3+2.3</f>
        <v>4803</v>
      </c>
    </row>
    <row r="230" spans="1:7" ht="63.75" customHeight="1" x14ac:dyDescent="0.25">
      <c r="A230" s="27" t="s">
        <v>202</v>
      </c>
      <c r="B230" s="92"/>
      <c r="C230" s="118">
        <v>14</v>
      </c>
      <c r="D230" s="118" t="s">
        <v>5</v>
      </c>
      <c r="E230" s="22" t="s">
        <v>218</v>
      </c>
      <c r="F230" s="49"/>
      <c r="G230" s="69">
        <f>G231</f>
        <v>3659.2</v>
      </c>
    </row>
    <row r="231" spans="1:7" ht="30" customHeight="1" x14ac:dyDescent="0.2">
      <c r="A231" s="20" t="s">
        <v>29</v>
      </c>
      <c r="B231" s="92"/>
      <c r="C231" s="121">
        <v>14</v>
      </c>
      <c r="D231" s="121" t="s">
        <v>5</v>
      </c>
      <c r="E231" s="30" t="s">
        <v>218</v>
      </c>
      <c r="F231" s="42">
        <v>500</v>
      </c>
      <c r="G231" s="71">
        <f>G233+G232</f>
        <v>3659.2</v>
      </c>
    </row>
    <row r="232" spans="1:7" ht="30" customHeight="1" x14ac:dyDescent="0.2">
      <c r="A232" s="20" t="s">
        <v>191</v>
      </c>
      <c r="B232" s="92"/>
      <c r="C232" s="121">
        <v>14</v>
      </c>
      <c r="D232" s="121" t="s">
        <v>5</v>
      </c>
      <c r="E232" s="30" t="s">
        <v>218</v>
      </c>
      <c r="F232" s="42">
        <v>520</v>
      </c>
      <c r="G232" s="71">
        <v>1068.2</v>
      </c>
    </row>
    <row r="233" spans="1:7" ht="24.75" customHeight="1" x14ac:dyDescent="0.2">
      <c r="A233" s="92" t="s">
        <v>34</v>
      </c>
      <c r="B233" s="92"/>
      <c r="C233" s="121">
        <v>14</v>
      </c>
      <c r="D233" s="121" t="s">
        <v>5</v>
      </c>
      <c r="E233" s="30" t="s">
        <v>218</v>
      </c>
      <c r="F233" s="42">
        <v>540</v>
      </c>
      <c r="G233" s="71">
        <f>9321-2880-3800-50</f>
        <v>2591</v>
      </c>
    </row>
    <row r="234" spans="1:7" ht="34.5" customHeight="1" x14ac:dyDescent="0.25">
      <c r="A234" s="19" t="s">
        <v>270</v>
      </c>
      <c r="B234" s="92"/>
      <c r="C234" s="118">
        <v>14</v>
      </c>
      <c r="D234" s="118" t="s">
        <v>5</v>
      </c>
      <c r="E234" s="22" t="s">
        <v>269</v>
      </c>
      <c r="F234" s="42"/>
      <c r="G234" s="69">
        <f>G235</f>
        <v>10491</v>
      </c>
    </row>
    <row r="235" spans="1:7" ht="35.25" customHeight="1" x14ac:dyDescent="0.25">
      <c r="A235" s="19" t="s">
        <v>271</v>
      </c>
      <c r="B235" s="92"/>
      <c r="C235" s="118">
        <v>14</v>
      </c>
      <c r="D235" s="118" t="s">
        <v>5</v>
      </c>
      <c r="E235" s="22" t="s">
        <v>268</v>
      </c>
      <c r="F235" s="42"/>
      <c r="G235" s="69">
        <f>G236</f>
        <v>10491</v>
      </c>
    </row>
    <row r="236" spans="1:7" ht="24.75" customHeight="1" x14ac:dyDescent="0.2">
      <c r="A236" s="92" t="s">
        <v>29</v>
      </c>
      <c r="B236" s="92"/>
      <c r="C236" s="121">
        <v>14</v>
      </c>
      <c r="D236" s="121" t="s">
        <v>5</v>
      </c>
      <c r="E236" s="30" t="s">
        <v>268</v>
      </c>
      <c r="F236" s="42">
        <v>500</v>
      </c>
      <c r="G236" s="71">
        <f>G237</f>
        <v>10491</v>
      </c>
    </row>
    <row r="237" spans="1:7" ht="24.75" customHeight="1" x14ac:dyDescent="0.2">
      <c r="A237" s="92" t="s">
        <v>191</v>
      </c>
      <c r="B237" s="92"/>
      <c r="C237" s="121">
        <v>14</v>
      </c>
      <c r="D237" s="121" t="s">
        <v>5</v>
      </c>
      <c r="E237" s="30" t="s">
        <v>268</v>
      </c>
      <c r="F237" s="42">
        <v>520</v>
      </c>
      <c r="G237" s="71">
        <v>10491</v>
      </c>
    </row>
    <row r="238" spans="1:7" ht="114" customHeight="1" x14ac:dyDescent="0.25">
      <c r="A238" s="60" t="s">
        <v>147</v>
      </c>
      <c r="B238" s="61">
        <v>917</v>
      </c>
      <c r="C238" s="126"/>
      <c r="D238" s="105"/>
      <c r="E238" s="63"/>
      <c r="F238" s="126"/>
      <c r="G238" s="127">
        <f>G239+G272+G295+G307+G284+G266</f>
        <v>40965.599999999999</v>
      </c>
    </row>
    <row r="239" spans="1:7" ht="30.75" customHeight="1" x14ac:dyDescent="0.25">
      <c r="A239" s="58" t="s">
        <v>1</v>
      </c>
      <c r="B239" s="84"/>
      <c r="C239" s="85" t="s">
        <v>2</v>
      </c>
      <c r="D239" s="49"/>
      <c r="E239" s="86"/>
      <c r="F239" s="105"/>
      <c r="G239" s="66">
        <f>G240</f>
        <v>7908.6</v>
      </c>
    </row>
    <row r="240" spans="1:7" ht="15" x14ac:dyDescent="0.25">
      <c r="A240" s="33" t="s">
        <v>9</v>
      </c>
      <c r="B240" s="33"/>
      <c r="C240" s="49" t="s">
        <v>2</v>
      </c>
      <c r="D240" s="28">
        <v>13</v>
      </c>
      <c r="E240" s="68"/>
      <c r="F240" s="49"/>
      <c r="G240" s="69">
        <f>G241+G261</f>
        <v>7908.6</v>
      </c>
    </row>
    <row r="241" spans="1:7" ht="75" x14ac:dyDescent="0.25">
      <c r="A241" s="19" t="s">
        <v>181</v>
      </c>
      <c r="B241" s="19"/>
      <c r="C241" s="28" t="s">
        <v>2</v>
      </c>
      <c r="D241" s="28">
        <v>13</v>
      </c>
      <c r="E241" s="22" t="s">
        <v>80</v>
      </c>
      <c r="F241" s="28"/>
      <c r="G241" s="69">
        <f>G242+G254</f>
        <v>7907.6</v>
      </c>
    </row>
    <row r="242" spans="1:7" ht="30" x14ac:dyDescent="0.25">
      <c r="A242" s="19" t="s">
        <v>81</v>
      </c>
      <c r="B242" s="19"/>
      <c r="C242" s="28" t="s">
        <v>2</v>
      </c>
      <c r="D242" s="28">
        <v>13</v>
      </c>
      <c r="E242" s="22" t="s">
        <v>83</v>
      </c>
      <c r="F242" s="28"/>
      <c r="G242" s="69">
        <f>G243+G247</f>
        <v>2654.6</v>
      </c>
    </row>
    <row r="243" spans="1:7" ht="60" x14ac:dyDescent="0.25">
      <c r="A243" s="27" t="s">
        <v>82</v>
      </c>
      <c r="B243" s="27"/>
      <c r="C243" s="28" t="s">
        <v>2</v>
      </c>
      <c r="D243" s="21">
        <v>13</v>
      </c>
      <c r="E243" s="22" t="s">
        <v>84</v>
      </c>
      <c r="F243" s="28"/>
      <c r="G243" s="69">
        <f t="shared" ref="G243:G245" si="20">G244</f>
        <v>100</v>
      </c>
    </row>
    <row r="244" spans="1:7" ht="42" customHeight="1" x14ac:dyDescent="0.2">
      <c r="A244" s="38" t="s">
        <v>54</v>
      </c>
      <c r="B244" s="102"/>
      <c r="C244" s="21" t="s">
        <v>2</v>
      </c>
      <c r="D244" s="21">
        <v>13</v>
      </c>
      <c r="E244" s="30" t="s">
        <v>157</v>
      </c>
      <c r="F244" s="24"/>
      <c r="G244" s="71">
        <f t="shared" si="20"/>
        <v>100</v>
      </c>
    </row>
    <row r="245" spans="1:7" ht="36" customHeight="1" x14ac:dyDescent="0.2">
      <c r="A245" s="32" t="s">
        <v>290</v>
      </c>
      <c r="B245" s="32"/>
      <c r="C245" s="21" t="s">
        <v>2</v>
      </c>
      <c r="D245" s="21">
        <v>13</v>
      </c>
      <c r="E245" s="30" t="s">
        <v>157</v>
      </c>
      <c r="F245" s="24">
        <v>200</v>
      </c>
      <c r="G245" s="71">
        <f t="shared" si="20"/>
        <v>100</v>
      </c>
    </row>
    <row r="246" spans="1:7" ht="37.5" customHeight="1" x14ac:dyDescent="0.25">
      <c r="A246" s="32" t="s">
        <v>74</v>
      </c>
      <c r="B246" s="32"/>
      <c r="C246" s="21" t="s">
        <v>2</v>
      </c>
      <c r="D246" s="28">
        <v>13</v>
      </c>
      <c r="E246" s="30" t="s">
        <v>157</v>
      </c>
      <c r="F246" s="24">
        <v>240</v>
      </c>
      <c r="G246" s="71">
        <v>100</v>
      </c>
    </row>
    <row r="247" spans="1:7" ht="45" x14ac:dyDescent="0.25">
      <c r="A247" s="108" t="s">
        <v>85</v>
      </c>
      <c r="B247" s="108"/>
      <c r="C247" s="28" t="s">
        <v>2</v>
      </c>
      <c r="D247" s="21">
        <v>13</v>
      </c>
      <c r="E247" s="22" t="s">
        <v>86</v>
      </c>
      <c r="F247" s="28"/>
      <c r="G247" s="69">
        <f>G248+G251</f>
        <v>2554.6</v>
      </c>
    </row>
    <row r="248" spans="1:7" ht="28.5" x14ac:dyDescent="0.2">
      <c r="A248" s="20" t="s">
        <v>46</v>
      </c>
      <c r="B248" s="20"/>
      <c r="C248" s="21" t="s">
        <v>2</v>
      </c>
      <c r="D248" s="21">
        <v>13</v>
      </c>
      <c r="E248" s="30" t="s">
        <v>173</v>
      </c>
      <c r="F248" s="24"/>
      <c r="G248" s="71">
        <f>G249</f>
        <v>2432.6</v>
      </c>
    </row>
    <row r="249" spans="1:7" ht="45" customHeight="1" x14ac:dyDescent="0.2">
      <c r="A249" s="32" t="s">
        <v>290</v>
      </c>
      <c r="B249" s="32"/>
      <c r="C249" s="21" t="s">
        <v>2</v>
      </c>
      <c r="D249" s="21">
        <v>13</v>
      </c>
      <c r="E249" s="30" t="s">
        <v>173</v>
      </c>
      <c r="F249" s="24">
        <v>200</v>
      </c>
      <c r="G249" s="71">
        <f>G250</f>
        <v>2432.6</v>
      </c>
    </row>
    <row r="250" spans="1:7" ht="38.25" x14ac:dyDescent="0.2">
      <c r="A250" s="32" t="s">
        <v>74</v>
      </c>
      <c r="B250" s="32"/>
      <c r="C250" s="21" t="s">
        <v>2</v>
      </c>
      <c r="D250" s="21">
        <v>13</v>
      </c>
      <c r="E250" s="30" t="s">
        <v>173</v>
      </c>
      <c r="F250" s="24">
        <v>240</v>
      </c>
      <c r="G250" s="71">
        <v>2432.6</v>
      </c>
    </row>
    <row r="251" spans="1:7" ht="23.25" customHeight="1" x14ac:dyDescent="0.2">
      <c r="A251" s="32" t="s">
        <v>49</v>
      </c>
      <c r="B251" s="32"/>
      <c r="C251" s="21" t="s">
        <v>2</v>
      </c>
      <c r="D251" s="21">
        <v>13</v>
      </c>
      <c r="E251" s="30" t="s">
        <v>173</v>
      </c>
      <c r="F251" s="24">
        <v>800</v>
      </c>
      <c r="G251" s="71">
        <f>G253+G252</f>
        <v>122</v>
      </c>
    </row>
    <row r="252" spans="1:7" ht="25.5" customHeight="1" x14ac:dyDescent="0.2">
      <c r="A252" s="32" t="s">
        <v>238</v>
      </c>
      <c r="B252" s="32"/>
      <c r="C252" s="21" t="s">
        <v>2</v>
      </c>
      <c r="D252" s="21">
        <v>13</v>
      </c>
      <c r="E252" s="30" t="s">
        <v>173</v>
      </c>
      <c r="F252" s="24">
        <v>830</v>
      </c>
      <c r="G252" s="71">
        <v>2.2000000000000002</v>
      </c>
    </row>
    <row r="253" spans="1:7" ht="25.5" customHeight="1" x14ac:dyDescent="0.2">
      <c r="A253" s="32" t="s">
        <v>47</v>
      </c>
      <c r="B253" s="32"/>
      <c r="C253" s="21" t="s">
        <v>2</v>
      </c>
      <c r="D253" s="21">
        <v>13</v>
      </c>
      <c r="E253" s="87" t="s">
        <v>173</v>
      </c>
      <c r="F253" s="24">
        <v>850</v>
      </c>
      <c r="G253" s="71">
        <v>119.8</v>
      </c>
    </row>
    <row r="254" spans="1:7" ht="37.5" customHeight="1" x14ac:dyDescent="0.25">
      <c r="A254" s="27" t="s">
        <v>196</v>
      </c>
      <c r="B254" s="27"/>
      <c r="C254" s="28" t="s">
        <v>2</v>
      </c>
      <c r="D254" s="21">
        <v>13</v>
      </c>
      <c r="E254" s="22" t="s">
        <v>128</v>
      </c>
      <c r="F254" s="28"/>
      <c r="G254" s="69">
        <f>G255+G258</f>
        <v>5253</v>
      </c>
    </row>
    <row r="255" spans="1:7" ht="26.25" customHeight="1" x14ac:dyDescent="0.25">
      <c r="A255" s="20" t="s">
        <v>4</v>
      </c>
      <c r="B255" s="20"/>
      <c r="C255" s="21" t="s">
        <v>2</v>
      </c>
      <c r="D255" s="21">
        <v>13</v>
      </c>
      <c r="E255" s="30" t="s">
        <v>158</v>
      </c>
      <c r="F255" s="49"/>
      <c r="G255" s="71">
        <f>G256</f>
        <v>5132</v>
      </c>
    </row>
    <row r="256" spans="1:7" ht="83.25" customHeight="1" x14ac:dyDescent="0.2">
      <c r="A256" s="32" t="s">
        <v>72</v>
      </c>
      <c r="B256" s="32"/>
      <c r="C256" s="42" t="s">
        <v>2</v>
      </c>
      <c r="D256" s="21">
        <v>13</v>
      </c>
      <c r="E256" s="30" t="s">
        <v>158</v>
      </c>
      <c r="F256" s="29">
        <v>100</v>
      </c>
      <c r="G256" s="71">
        <f>G257</f>
        <v>5132</v>
      </c>
    </row>
    <row r="257" spans="1:7" ht="33.75" customHeight="1" x14ac:dyDescent="0.2">
      <c r="A257" s="32" t="s">
        <v>73</v>
      </c>
      <c r="B257" s="32"/>
      <c r="C257" s="42" t="s">
        <v>2</v>
      </c>
      <c r="D257" s="21">
        <v>13</v>
      </c>
      <c r="E257" s="30" t="s">
        <v>158</v>
      </c>
      <c r="F257" s="24">
        <v>120</v>
      </c>
      <c r="G257" s="70">
        <v>5132</v>
      </c>
    </row>
    <row r="258" spans="1:7" ht="28.5" x14ac:dyDescent="0.2">
      <c r="A258" s="20" t="s">
        <v>46</v>
      </c>
      <c r="B258" s="20"/>
      <c r="C258" s="21" t="s">
        <v>2</v>
      </c>
      <c r="D258" s="21">
        <v>13</v>
      </c>
      <c r="E258" s="30" t="s">
        <v>175</v>
      </c>
      <c r="F258" s="24"/>
      <c r="G258" s="71">
        <f>G259</f>
        <v>121</v>
      </c>
    </row>
    <row r="259" spans="1:7" ht="25.5" x14ac:dyDescent="0.2">
      <c r="A259" s="32" t="s">
        <v>290</v>
      </c>
      <c r="B259" s="32"/>
      <c r="C259" s="21" t="s">
        <v>2</v>
      </c>
      <c r="D259" s="21">
        <v>13</v>
      </c>
      <c r="E259" s="30" t="s">
        <v>175</v>
      </c>
      <c r="F259" s="24">
        <v>200</v>
      </c>
      <c r="G259" s="71">
        <f>G260</f>
        <v>121</v>
      </c>
    </row>
    <row r="260" spans="1:7" ht="38.25" x14ac:dyDescent="0.2">
      <c r="A260" s="32" t="s">
        <v>74</v>
      </c>
      <c r="B260" s="32"/>
      <c r="C260" s="21" t="s">
        <v>2</v>
      </c>
      <c r="D260" s="21">
        <v>13</v>
      </c>
      <c r="E260" s="30" t="s">
        <v>175</v>
      </c>
      <c r="F260" s="24">
        <v>240</v>
      </c>
      <c r="G260" s="71">
        <v>121</v>
      </c>
    </row>
    <row r="261" spans="1:7" ht="35.25" customHeight="1" x14ac:dyDescent="0.25">
      <c r="A261" s="47" t="s">
        <v>192</v>
      </c>
      <c r="B261" s="32"/>
      <c r="C261" s="28" t="s">
        <v>2</v>
      </c>
      <c r="D261" s="28">
        <v>13</v>
      </c>
      <c r="E261" s="22" t="s">
        <v>129</v>
      </c>
      <c r="F261" s="24"/>
      <c r="G261" s="69">
        <f>G262</f>
        <v>1</v>
      </c>
    </row>
    <row r="262" spans="1:7" ht="32.25" customHeight="1" x14ac:dyDescent="0.25">
      <c r="A262" s="33" t="s">
        <v>132</v>
      </c>
      <c r="B262" s="32"/>
      <c r="C262" s="28" t="s">
        <v>2</v>
      </c>
      <c r="D262" s="28">
        <v>13</v>
      </c>
      <c r="E262" s="22" t="s">
        <v>130</v>
      </c>
      <c r="F262" s="24"/>
      <c r="G262" s="69">
        <f>G263</f>
        <v>1</v>
      </c>
    </row>
    <row r="263" spans="1:7" ht="45" x14ac:dyDescent="0.25">
      <c r="A263" s="31" t="s">
        <v>273</v>
      </c>
      <c r="B263" s="32"/>
      <c r="C263" s="28" t="s">
        <v>2</v>
      </c>
      <c r="D263" s="28">
        <v>13</v>
      </c>
      <c r="E263" s="22" t="s">
        <v>272</v>
      </c>
      <c r="F263" s="21"/>
      <c r="G263" s="69">
        <f>G264</f>
        <v>1</v>
      </c>
    </row>
    <row r="264" spans="1:7" ht="25.5" x14ac:dyDescent="0.2">
      <c r="A264" s="32" t="s">
        <v>290</v>
      </c>
      <c r="B264" s="32"/>
      <c r="C264" s="29" t="s">
        <v>2</v>
      </c>
      <c r="D264" s="29">
        <v>13</v>
      </c>
      <c r="E264" s="30" t="s">
        <v>272</v>
      </c>
      <c r="F264" s="21">
        <v>200</v>
      </c>
      <c r="G264" s="71">
        <f>G265</f>
        <v>1</v>
      </c>
    </row>
    <row r="265" spans="1:7" ht="38.25" x14ac:dyDescent="0.2">
      <c r="A265" s="32" t="s">
        <v>74</v>
      </c>
      <c r="B265" s="32"/>
      <c r="C265" s="29" t="s">
        <v>2</v>
      </c>
      <c r="D265" s="29">
        <v>13</v>
      </c>
      <c r="E265" s="30" t="s">
        <v>272</v>
      </c>
      <c r="F265" s="21">
        <v>240</v>
      </c>
      <c r="G265" s="71">
        <v>1</v>
      </c>
    </row>
    <row r="266" spans="1:7" ht="40.5" customHeight="1" x14ac:dyDescent="0.25">
      <c r="A266" s="58" t="s">
        <v>23</v>
      </c>
      <c r="B266" s="32"/>
      <c r="C266" s="57" t="s">
        <v>5</v>
      </c>
      <c r="D266" s="57"/>
      <c r="E266" s="30"/>
      <c r="F266" s="21"/>
      <c r="G266" s="66">
        <f>G267</f>
        <v>28.6</v>
      </c>
    </row>
    <row r="267" spans="1:7" ht="64.5" customHeight="1" x14ac:dyDescent="0.25">
      <c r="A267" s="33" t="s">
        <v>38</v>
      </c>
      <c r="B267" s="32"/>
      <c r="C267" s="49" t="s">
        <v>5</v>
      </c>
      <c r="D267" s="49" t="s">
        <v>10</v>
      </c>
      <c r="E267" s="30"/>
      <c r="F267" s="21"/>
      <c r="G267" s="66">
        <f>G268</f>
        <v>28.6</v>
      </c>
    </row>
    <row r="268" spans="1:7" ht="27.75" customHeight="1" x14ac:dyDescent="0.25">
      <c r="A268" s="27" t="s">
        <v>71</v>
      </c>
      <c r="B268" s="32"/>
      <c r="C268" s="28" t="s">
        <v>5</v>
      </c>
      <c r="D268" s="28" t="s">
        <v>10</v>
      </c>
      <c r="E268" s="22" t="s">
        <v>203</v>
      </c>
      <c r="F268" s="24"/>
      <c r="G268" s="69">
        <f>G269</f>
        <v>28.6</v>
      </c>
    </row>
    <row r="269" spans="1:7" ht="33" customHeight="1" x14ac:dyDescent="0.25">
      <c r="A269" s="19" t="s">
        <v>32</v>
      </c>
      <c r="B269" s="32"/>
      <c r="C269" s="28" t="s">
        <v>5</v>
      </c>
      <c r="D269" s="28" t="s">
        <v>10</v>
      </c>
      <c r="E269" s="22" t="s">
        <v>210</v>
      </c>
      <c r="F269" s="24"/>
      <c r="G269" s="69">
        <f>G270</f>
        <v>28.6</v>
      </c>
    </row>
    <row r="270" spans="1:7" ht="44.25" customHeight="1" x14ac:dyDescent="0.2">
      <c r="A270" s="32" t="s">
        <v>290</v>
      </c>
      <c r="B270" s="32"/>
      <c r="C270" s="29" t="s">
        <v>5</v>
      </c>
      <c r="D270" s="29" t="s">
        <v>10</v>
      </c>
      <c r="E270" s="30" t="s">
        <v>210</v>
      </c>
      <c r="F270" s="24">
        <v>200</v>
      </c>
      <c r="G270" s="71">
        <f>G271</f>
        <v>28.6</v>
      </c>
    </row>
    <row r="271" spans="1:7" ht="47.25" customHeight="1" x14ac:dyDescent="0.2">
      <c r="A271" s="32" t="s">
        <v>74</v>
      </c>
      <c r="B271" s="32"/>
      <c r="C271" s="29" t="s">
        <v>5</v>
      </c>
      <c r="D271" s="29" t="s">
        <v>10</v>
      </c>
      <c r="E271" s="30" t="s">
        <v>210</v>
      </c>
      <c r="F271" s="24">
        <v>240</v>
      </c>
      <c r="G271" s="71">
        <v>28.6</v>
      </c>
    </row>
    <row r="272" spans="1:7" ht="15.75" x14ac:dyDescent="0.25">
      <c r="A272" s="58" t="s">
        <v>11</v>
      </c>
      <c r="B272" s="58"/>
      <c r="C272" s="57" t="s">
        <v>6</v>
      </c>
      <c r="D272" s="81"/>
      <c r="E272" s="65"/>
      <c r="F272" s="57"/>
      <c r="G272" s="66">
        <f>G273+G279</f>
        <v>13151.9</v>
      </c>
    </row>
    <row r="273" spans="1:8" ht="31.5" x14ac:dyDescent="0.25">
      <c r="A273" s="58" t="s">
        <v>154</v>
      </c>
      <c r="B273" s="58"/>
      <c r="C273" s="81" t="s">
        <v>6</v>
      </c>
      <c r="D273" s="21" t="s">
        <v>10</v>
      </c>
      <c r="E273" s="128"/>
      <c r="F273" s="80"/>
      <c r="G273" s="66">
        <f t="shared" ref="G273:G277" si="21">G274</f>
        <v>13109.5</v>
      </c>
      <c r="H273" s="52"/>
    </row>
    <row r="274" spans="1:8" ht="75" x14ac:dyDescent="0.25">
      <c r="A274" s="19" t="s">
        <v>181</v>
      </c>
      <c r="B274" s="19"/>
      <c r="C274" s="21" t="s">
        <v>6</v>
      </c>
      <c r="D274" s="93" t="s">
        <v>10</v>
      </c>
      <c r="E274" s="22" t="s">
        <v>80</v>
      </c>
      <c r="F274" s="93"/>
      <c r="G274" s="23">
        <f t="shared" si="21"/>
        <v>13109.5</v>
      </c>
    </row>
    <row r="275" spans="1:8" ht="105" x14ac:dyDescent="0.25">
      <c r="A275" s="27" t="s">
        <v>198</v>
      </c>
      <c r="B275" s="27"/>
      <c r="C275" s="93" t="s">
        <v>6</v>
      </c>
      <c r="D275" s="90" t="s">
        <v>10</v>
      </c>
      <c r="E275" s="22" t="s">
        <v>88</v>
      </c>
      <c r="F275" s="93"/>
      <c r="G275" s="23">
        <f t="shared" si="21"/>
        <v>13109.5</v>
      </c>
    </row>
    <row r="276" spans="1:8" ht="90" x14ac:dyDescent="0.25">
      <c r="A276" s="27" t="s">
        <v>60</v>
      </c>
      <c r="B276" s="27"/>
      <c r="C276" s="90" t="s">
        <v>6</v>
      </c>
      <c r="D276" s="91" t="s">
        <v>10</v>
      </c>
      <c r="E276" s="68" t="s">
        <v>159</v>
      </c>
      <c r="F276" s="90"/>
      <c r="G276" s="23">
        <f t="shared" si="21"/>
        <v>13109.5</v>
      </c>
    </row>
    <row r="277" spans="1:8" ht="39.75" customHeight="1" x14ac:dyDescent="0.2">
      <c r="A277" s="32" t="s">
        <v>290</v>
      </c>
      <c r="B277" s="32"/>
      <c r="C277" s="91" t="s">
        <v>6</v>
      </c>
      <c r="D277" s="91" t="s">
        <v>10</v>
      </c>
      <c r="E277" s="103" t="s">
        <v>159</v>
      </c>
      <c r="F277" s="24">
        <v>200</v>
      </c>
      <c r="G277" s="70">
        <f t="shared" si="21"/>
        <v>13109.5</v>
      </c>
    </row>
    <row r="278" spans="1:8" ht="38.25" x14ac:dyDescent="0.2">
      <c r="A278" s="32" t="s">
        <v>74</v>
      </c>
      <c r="B278" s="32"/>
      <c r="C278" s="91" t="s">
        <v>6</v>
      </c>
      <c r="D278" s="91" t="s">
        <v>10</v>
      </c>
      <c r="E278" s="103" t="s">
        <v>159</v>
      </c>
      <c r="F278" s="24">
        <v>240</v>
      </c>
      <c r="G278" s="70">
        <v>13109.5</v>
      </c>
    </row>
    <row r="279" spans="1:8" ht="31.5" x14ac:dyDescent="0.25">
      <c r="A279" s="41" t="s">
        <v>183</v>
      </c>
      <c r="B279" s="32"/>
      <c r="C279" s="81" t="s">
        <v>6</v>
      </c>
      <c r="D279" s="85">
        <v>12</v>
      </c>
      <c r="E279" s="103"/>
      <c r="F279" s="24"/>
      <c r="G279" s="66">
        <f>G280</f>
        <v>42.4</v>
      </c>
    </row>
    <row r="280" spans="1:8" ht="45" x14ac:dyDescent="0.25">
      <c r="A280" s="129" t="s">
        <v>285</v>
      </c>
      <c r="B280" s="32"/>
      <c r="C280" s="21" t="s">
        <v>6</v>
      </c>
      <c r="D280" s="93" t="s">
        <v>36</v>
      </c>
      <c r="E280" s="22" t="s">
        <v>284</v>
      </c>
      <c r="F280" s="24"/>
      <c r="G280" s="66">
        <f>G281</f>
        <v>42.4</v>
      </c>
    </row>
    <row r="281" spans="1:8" ht="30" x14ac:dyDescent="0.25">
      <c r="A281" s="40" t="s">
        <v>278</v>
      </c>
      <c r="B281" s="32"/>
      <c r="C281" s="21" t="s">
        <v>6</v>
      </c>
      <c r="D281" s="93" t="s">
        <v>36</v>
      </c>
      <c r="E281" s="68" t="s">
        <v>277</v>
      </c>
      <c r="F281" s="90"/>
      <c r="G281" s="23">
        <f>G282</f>
        <v>42.4</v>
      </c>
    </row>
    <row r="282" spans="1:8" ht="25.5" x14ac:dyDescent="0.2">
      <c r="A282" s="32" t="s">
        <v>290</v>
      </c>
      <c r="B282" s="32"/>
      <c r="C282" s="93" t="s">
        <v>6</v>
      </c>
      <c r="D282" s="90" t="s">
        <v>36</v>
      </c>
      <c r="E282" s="103" t="s">
        <v>277</v>
      </c>
      <c r="F282" s="24">
        <v>200</v>
      </c>
      <c r="G282" s="70">
        <f>G283</f>
        <v>42.4</v>
      </c>
    </row>
    <row r="283" spans="1:8" ht="38.25" x14ac:dyDescent="0.2">
      <c r="A283" s="32" t="s">
        <v>74</v>
      </c>
      <c r="B283" s="32"/>
      <c r="C283" s="90" t="s">
        <v>6</v>
      </c>
      <c r="D283" s="91" t="s">
        <v>36</v>
      </c>
      <c r="E283" s="103" t="s">
        <v>277</v>
      </c>
      <c r="F283" s="24">
        <v>240</v>
      </c>
      <c r="G283" s="70">
        <v>42.4</v>
      </c>
    </row>
    <row r="284" spans="1:8" ht="15.75" x14ac:dyDescent="0.25">
      <c r="A284" s="58" t="s">
        <v>14</v>
      </c>
      <c r="B284" s="32"/>
      <c r="C284" s="57" t="s">
        <v>7</v>
      </c>
      <c r="D284" s="57"/>
      <c r="E284" s="65"/>
      <c r="F284" s="57"/>
      <c r="G284" s="69">
        <f t="shared" ref="G284:G286" si="22">G285</f>
        <v>13380</v>
      </c>
    </row>
    <row r="285" spans="1:8" ht="15" x14ac:dyDescent="0.25">
      <c r="A285" s="33" t="s">
        <v>15</v>
      </c>
      <c r="B285" s="32"/>
      <c r="C285" s="49" t="s">
        <v>7</v>
      </c>
      <c r="D285" s="49" t="s">
        <v>2</v>
      </c>
      <c r="E285" s="68"/>
      <c r="F285" s="49"/>
      <c r="G285" s="69">
        <f t="shared" si="22"/>
        <v>13380</v>
      </c>
    </row>
    <row r="286" spans="1:8" ht="45" x14ac:dyDescent="0.25">
      <c r="A286" s="33" t="s">
        <v>228</v>
      </c>
      <c r="B286" s="32"/>
      <c r="C286" s="28" t="s">
        <v>7</v>
      </c>
      <c r="D286" s="28" t="s">
        <v>2</v>
      </c>
      <c r="E286" s="22" t="s">
        <v>90</v>
      </c>
      <c r="F286" s="28"/>
      <c r="G286" s="69">
        <f t="shared" si="22"/>
        <v>13380</v>
      </c>
    </row>
    <row r="287" spans="1:8" ht="30" x14ac:dyDescent="0.25">
      <c r="A287" s="19" t="s">
        <v>89</v>
      </c>
      <c r="B287" s="32"/>
      <c r="C287" s="28" t="s">
        <v>7</v>
      </c>
      <c r="D287" s="28" t="s">
        <v>2</v>
      </c>
      <c r="E287" s="22" t="s">
        <v>91</v>
      </c>
      <c r="F287" s="28"/>
      <c r="G287" s="69">
        <f>G288+G291</f>
        <v>13380</v>
      </c>
    </row>
    <row r="288" spans="1:8" ht="15" x14ac:dyDescent="0.25">
      <c r="A288" s="19" t="s">
        <v>16</v>
      </c>
      <c r="B288" s="32"/>
      <c r="C288" s="28" t="s">
        <v>7</v>
      </c>
      <c r="D288" s="28" t="s">
        <v>2</v>
      </c>
      <c r="E288" s="22" t="s">
        <v>92</v>
      </c>
      <c r="F288" s="28"/>
      <c r="G288" s="69">
        <f>G289</f>
        <v>13380</v>
      </c>
    </row>
    <row r="289" spans="1:9" ht="41.25" customHeight="1" x14ac:dyDescent="0.2">
      <c r="A289" s="46" t="s">
        <v>283</v>
      </c>
      <c r="B289" s="32"/>
      <c r="C289" s="29" t="s">
        <v>7</v>
      </c>
      <c r="D289" s="29" t="s">
        <v>2</v>
      </c>
      <c r="E289" s="30" t="s">
        <v>92</v>
      </c>
      <c r="F289" s="24">
        <v>400</v>
      </c>
      <c r="G289" s="70">
        <f>G290</f>
        <v>13380</v>
      </c>
    </row>
    <row r="290" spans="1:9" ht="20.25" customHeight="1" x14ac:dyDescent="0.2">
      <c r="A290" s="38" t="s">
        <v>176</v>
      </c>
      <c r="B290" s="32"/>
      <c r="C290" s="29" t="s">
        <v>7</v>
      </c>
      <c r="D290" s="29" t="s">
        <v>2</v>
      </c>
      <c r="E290" s="30" t="s">
        <v>92</v>
      </c>
      <c r="F290" s="24">
        <v>410</v>
      </c>
      <c r="G290" s="70">
        <f>500+10000+2880</f>
        <v>13380</v>
      </c>
    </row>
    <row r="291" spans="1:9" ht="60" x14ac:dyDescent="0.25">
      <c r="A291" s="19" t="s">
        <v>261</v>
      </c>
      <c r="B291" s="32"/>
      <c r="C291" s="21" t="s">
        <v>7</v>
      </c>
      <c r="D291" s="21" t="s">
        <v>2</v>
      </c>
      <c r="E291" s="22" t="s">
        <v>263</v>
      </c>
      <c r="F291" s="21"/>
      <c r="G291" s="23">
        <f>G292</f>
        <v>0</v>
      </c>
    </row>
    <row r="292" spans="1:9" ht="48" customHeight="1" x14ac:dyDescent="0.25">
      <c r="A292" s="19" t="s">
        <v>262</v>
      </c>
      <c r="B292" s="32"/>
      <c r="C292" s="21" t="s">
        <v>7</v>
      </c>
      <c r="D292" s="21" t="s">
        <v>2</v>
      </c>
      <c r="E292" s="22" t="s">
        <v>239</v>
      </c>
      <c r="F292" s="21"/>
      <c r="G292" s="23">
        <f>G293</f>
        <v>0</v>
      </c>
    </row>
    <row r="293" spans="1:9" ht="42.75" customHeight="1" x14ac:dyDescent="0.2">
      <c r="A293" s="46" t="s">
        <v>283</v>
      </c>
      <c r="B293" s="32"/>
      <c r="C293" s="24" t="s">
        <v>7</v>
      </c>
      <c r="D293" s="24" t="s">
        <v>2</v>
      </c>
      <c r="E293" s="25" t="s">
        <v>239</v>
      </c>
      <c r="F293" s="24">
        <v>400</v>
      </c>
      <c r="G293" s="26">
        <f>G294</f>
        <v>0</v>
      </c>
    </row>
    <row r="294" spans="1:9" ht="14.25" x14ac:dyDescent="0.2">
      <c r="A294" s="38" t="s">
        <v>176</v>
      </c>
      <c r="B294" s="32"/>
      <c r="C294" s="24" t="s">
        <v>7</v>
      </c>
      <c r="D294" s="24" t="s">
        <v>2</v>
      </c>
      <c r="E294" s="25" t="s">
        <v>239</v>
      </c>
      <c r="F294" s="24">
        <v>410</v>
      </c>
      <c r="G294" s="26"/>
      <c r="H294" s="56"/>
      <c r="I294" s="2"/>
    </row>
    <row r="295" spans="1:9" ht="15.75" x14ac:dyDescent="0.25">
      <c r="A295" s="58" t="s">
        <v>19</v>
      </c>
      <c r="B295" s="58"/>
      <c r="C295" s="80" t="s">
        <v>31</v>
      </c>
      <c r="D295" s="49"/>
      <c r="E295" s="68"/>
      <c r="F295" s="80"/>
      <c r="G295" s="66">
        <f t="shared" ref="G295" si="23">G296</f>
        <v>4996.5</v>
      </c>
    </row>
    <row r="296" spans="1:9" ht="15" x14ac:dyDescent="0.25">
      <c r="A296" s="33" t="s">
        <v>35</v>
      </c>
      <c r="B296" s="27"/>
      <c r="C296" s="130" t="s">
        <v>31</v>
      </c>
      <c r="D296" s="118" t="s">
        <v>6</v>
      </c>
      <c r="E296" s="25"/>
      <c r="F296" s="24"/>
      <c r="G296" s="74">
        <f>G297+G302</f>
        <v>4996.5</v>
      </c>
    </row>
    <row r="297" spans="1:9" ht="62.25" customHeight="1" x14ac:dyDescent="0.25">
      <c r="A297" s="27" t="s">
        <v>187</v>
      </c>
      <c r="B297" s="27"/>
      <c r="C297" s="28">
        <v>10</v>
      </c>
      <c r="D297" s="28" t="s">
        <v>6</v>
      </c>
      <c r="E297" s="22" t="s">
        <v>184</v>
      </c>
      <c r="F297" s="21"/>
      <c r="G297" s="74">
        <f t="shared" ref="G297:G300" si="24">G298</f>
        <v>3420</v>
      </c>
    </row>
    <row r="298" spans="1:9" ht="60" x14ac:dyDescent="0.25">
      <c r="A298" s="27" t="s">
        <v>188</v>
      </c>
      <c r="B298" s="27"/>
      <c r="C298" s="28">
        <v>10</v>
      </c>
      <c r="D298" s="28" t="s">
        <v>6</v>
      </c>
      <c r="E298" s="22" t="s">
        <v>185</v>
      </c>
      <c r="F298" s="21"/>
      <c r="G298" s="74">
        <f t="shared" si="24"/>
        <v>3420</v>
      </c>
    </row>
    <row r="299" spans="1:9" ht="30" x14ac:dyDescent="0.25">
      <c r="A299" s="19" t="s">
        <v>189</v>
      </c>
      <c r="B299" s="27"/>
      <c r="C299" s="28">
        <v>10</v>
      </c>
      <c r="D299" s="28" t="s">
        <v>6</v>
      </c>
      <c r="E299" s="22" t="s">
        <v>186</v>
      </c>
      <c r="F299" s="28"/>
      <c r="G299" s="109">
        <f t="shared" si="24"/>
        <v>3420</v>
      </c>
    </row>
    <row r="300" spans="1:9" ht="29.25" x14ac:dyDescent="0.25">
      <c r="A300" s="44" t="s">
        <v>64</v>
      </c>
      <c r="B300" s="27"/>
      <c r="C300" s="24">
        <v>10</v>
      </c>
      <c r="D300" s="24" t="s">
        <v>6</v>
      </c>
      <c r="E300" s="25" t="s">
        <v>186</v>
      </c>
      <c r="F300" s="24">
        <v>300</v>
      </c>
      <c r="G300" s="109">
        <f t="shared" si="24"/>
        <v>3420</v>
      </c>
    </row>
    <row r="301" spans="1:9" ht="43.5" x14ac:dyDescent="0.25">
      <c r="A301" s="20" t="s">
        <v>291</v>
      </c>
      <c r="B301" s="27"/>
      <c r="C301" s="24">
        <v>10</v>
      </c>
      <c r="D301" s="24" t="s">
        <v>6</v>
      </c>
      <c r="E301" s="25" t="s">
        <v>186</v>
      </c>
      <c r="F301" s="24">
        <v>320</v>
      </c>
      <c r="G301" s="109">
        <v>3420</v>
      </c>
    </row>
    <row r="302" spans="1:9" ht="30" x14ac:dyDescent="0.25">
      <c r="A302" s="47" t="s">
        <v>276</v>
      </c>
      <c r="B302" s="27"/>
      <c r="C302" s="39">
        <v>10</v>
      </c>
      <c r="D302" s="39" t="s">
        <v>6</v>
      </c>
      <c r="E302" s="22" t="s">
        <v>129</v>
      </c>
      <c r="F302" s="24"/>
      <c r="G302" s="74">
        <f>G303</f>
        <v>1576.5</v>
      </c>
    </row>
    <row r="303" spans="1:9" ht="30" x14ac:dyDescent="0.25">
      <c r="A303" s="33" t="s">
        <v>133</v>
      </c>
      <c r="B303" s="27"/>
      <c r="C303" s="39">
        <v>10</v>
      </c>
      <c r="D303" s="39" t="s">
        <v>6</v>
      </c>
      <c r="E303" s="22" t="s">
        <v>134</v>
      </c>
      <c r="F303" s="24"/>
      <c r="G303" s="74">
        <f>G304</f>
        <v>1576.5</v>
      </c>
    </row>
    <row r="304" spans="1:9" ht="150" x14ac:dyDescent="0.25">
      <c r="A304" s="27" t="s">
        <v>275</v>
      </c>
      <c r="B304" s="27"/>
      <c r="C304" s="21">
        <v>10</v>
      </c>
      <c r="D304" s="21" t="s">
        <v>6</v>
      </c>
      <c r="E304" s="34" t="s">
        <v>274</v>
      </c>
      <c r="F304" s="28"/>
      <c r="G304" s="74">
        <f>G305</f>
        <v>1576.5</v>
      </c>
    </row>
    <row r="305" spans="1:7" ht="44.25" customHeight="1" x14ac:dyDescent="0.25">
      <c r="A305" s="46" t="s">
        <v>283</v>
      </c>
      <c r="B305" s="27"/>
      <c r="C305" s="35">
        <v>10</v>
      </c>
      <c r="D305" s="35" t="s">
        <v>6</v>
      </c>
      <c r="E305" s="36" t="s">
        <v>274</v>
      </c>
      <c r="F305" s="37">
        <v>400</v>
      </c>
      <c r="G305" s="109">
        <f>G306</f>
        <v>1576.5</v>
      </c>
    </row>
    <row r="306" spans="1:7" ht="15" x14ac:dyDescent="0.25">
      <c r="A306" s="38" t="s">
        <v>176</v>
      </c>
      <c r="B306" s="27"/>
      <c r="C306" s="35">
        <v>10</v>
      </c>
      <c r="D306" s="35" t="s">
        <v>6</v>
      </c>
      <c r="E306" s="36" t="s">
        <v>274</v>
      </c>
      <c r="F306" s="37">
        <v>410</v>
      </c>
      <c r="G306" s="109">
        <v>1576.5</v>
      </c>
    </row>
    <row r="307" spans="1:7" ht="15.75" x14ac:dyDescent="0.25">
      <c r="A307" s="131" t="s">
        <v>169</v>
      </c>
      <c r="B307" s="92"/>
      <c r="C307" s="80" t="s">
        <v>36</v>
      </c>
      <c r="D307" s="130"/>
      <c r="E307" s="111"/>
      <c r="F307" s="57"/>
      <c r="G307" s="66">
        <f t="shared" ref="G307:G311" si="25">G308</f>
        <v>1500</v>
      </c>
    </row>
    <row r="308" spans="1:7" ht="15" x14ac:dyDescent="0.25">
      <c r="A308" s="47" t="s">
        <v>170</v>
      </c>
      <c r="B308" s="92"/>
      <c r="C308" s="130" t="s">
        <v>36</v>
      </c>
      <c r="D308" s="118" t="s">
        <v>3</v>
      </c>
      <c r="E308" s="113"/>
      <c r="F308" s="49"/>
      <c r="G308" s="69">
        <f t="shared" si="25"/>
        <v>1500</v>
      </c>
    </row>
    <row r="309" spans="1:7" ht="15" x14ac:dyDescent="0.25">
      <c r="A309" s="19" t="s">
        <v>71</v>
      </c>
      <c r="B309" s="92"/>
      <c r="C309" s="118">
        <v>12</v>
      </c>
      <c r="D309" s="118" t="s">
        <v>3</v>
      </c>
      <c r="E309" s="22" t="s">
        <v>203</v>
      </c>
      <c r="F309" s="49"/>
      <c r="G309" s="69">
        <f t="shared" si="25"/>
        <v>1500</v>
      </c>
    </row>
    <row r="310" spans="1:7" ht="75" x14ac:dyDescent="0.25">
      <c r="A310" s="27" t="s">
        <v>171</v>
      </c>
      <c r="B310" s="92"/>
      <c r="C310" s="118">
        <v>12</v>
      </c>
      <c r="D310" s="121" t="s">
        <v>3</v>
      </c>
      <c r="E310" s="22" t="s">
        <v>213</v>
      </c>
      <c r="F310" s="49"/>
      <c r="G310" s="69">
        <f t="shared" si="25"/>
        <v>1500</v>
      </c>
    </row>
    <row r="311" spans="1:7" ht="42.75" x14ac:dyDescent="0.2">
      <c r="A311" s="44" t="s">
        <v>93</v>
      </c>
      <c r="B311" s="92"/>
      <c r="C311" s="121">
        <v>12</v>
      </c>
      <c r="D311" s="121" t="s">
        <v>3</v>
      </c>
      <c r="E311" s="30" t="s">
        <v>213</v>
      </c>
      <c r="F311" s="24">
        <v>600</v>
      </c>
      <c r="G311" s="70">
        <f t="shared" si="25"/>
        <v>1500</v>
      </c>
    </row>
    <row r="312" spans="1:7" ht="14.25" x14ac:dyDescent="0.2">
      <c r="A312" s="20" t="s">
        <v>172</v>
      </c>
      <c r="B312" s="92"/>
      <c r="C312" s="121">
        <v>12</v>
      </c>
      <c r="D312" s="29" t="s">
        <v>3</v>
      </c>
      <c r="E312" s="30" t="s">
        <v>213</v>
      </c>
      <c r="F312" s="24">
        <v>620</v>
      </c>
      <c r="G312" s="70">
        <v>1500</v>
      </c>
    </row>
    <row r="313" spans="1:7" ht="90" x14ac:dyDescent="0.25">
      <c r="A313" s="60" t="s">
        <v>148</v>
      </c>
      <c r="B313" s="100">
        <v>926</v>
      </c>
      <c r="C313" s="126"/>
      <c r="D313" s="57"/>
      <c r="E313" s="63"/>
      <c r="F313" s="126"/>
      <c r="G313" s="127">
        <f>G314+G396</f>
        <v>718408.1</v>
      </c>
    </row>
    <row r="314" spans="1:7" ht="15.75" x14ac:dyDescent="0.25">
      <c r="A314" s="58" t="s">
        <v>14</v>
      </c>
      <c r="B314" s="58"/>
      <c r="C314" s="57" t="s">
        <v>7</v>
      </c>
      <c r="D314" s="49"/>
      <c r="E314" s="65"/>
      <c r="F314" s="57"/>
      <c r="G314" s="66">
        <f>G315+G328+G358+G380+G374</f>
        <v>717250.79999999993</v>
      </c>
    </row>
    <row r="315" spans="1:7" ht="21.75" customHeight="1" x14ac:dyDescent="0.25">
      <c r="A315" s="33" t="s">
        <v>15</v>
      </c>
      <c r="B315" s="33"/>
      <c r="C315" s="49" t="s">
        <v>7</v>
      </c>
      <c r="D315" s="28" t="s">
        <v>2</v>
      </c>
      <c r="E315" s="68"/>
      <c r="F315" s="49"/>
      <c r="G315" s="69">
        <f>G316+G324</f>
        <v>180537.3</v>
      </c>
    </row>
    <row r="316" spans="1:7" ht="45" x14ac:dyDescent="0.25">
      <c r="A316" s="33" t="s">
        <v>228</v>
      </c>
      <c r="B316" s="33"/>
      <c r="C316" s="28" t="s">
        <v>7</v>
      </c>
      <c r="D316" s="28" t="s">
        <v>2</v>
      </c>
      <c r="E316" s="22" t="s">
        <v>90</v>
      </c>
      <c r="F316" s="28"/>
      <c r="G316" s="69">
        <f>G317</f>
        <v>179136.9</v>
      </c>
    </row>
    <row r="317" spans="1:7" ht="30" x14ac:dyDescent="0.25">
      <c r="A317" s="19" t="s">
        <v>89</v>
      </c>
      <c r="B317" s="19"/>
      <c r="C317" s="28" t="s">
        <v>7</v>
      </c>
      <c r="D317" s="28" t="s">
        <v>2</v>
      </c>
      <c r="E317" s="22" t="s">
        <v>91</v>
      </c>
      <c r="F317" s="28"/>
      <c r="G317" s="69">
        <f>G318+G321</f>
        <v>179136.9</v>
      </c>
    </row>
    <row r="318" spans="1:7" ht="15" x14ac:dyDescent="0.25">
      <c r="A318" s="19" t="s">
        <v>16</v>
      </c>
      <c r="B318" s="19"/>
      <c r="C318" s="28" t="s">
        <v>7</v>
      </c>
      <c r="D318" s="42" t="s">
        <v>2</v>
      </c>
      <c r="E318" s="22" t="s">
        <v>92</v>
      </c>
      <c r="F318" s="28"/>
      <c r="G318" s="69">
        <f>G319</f>
        <v>68972.5</v>
      </c>
    </row>
    <row r="319" spans="1:7" ht="42.75" x14ac:dyDescent="0.2">
      <c r="A319" s="44" t="s">
        <v>93</v>
      </c>
      <c r="B319" s="44"/>
      <c r="C319" s="42" t="s">
        <v>7</v>
      </c>
      <c r="D319" s="42" t="s">
        <v>2</v>
      </c>
      <c r="E319" s="25" t="s">
        <v>92</v>
      </c>
      <c r="F319" s="42">
        <v>600</v>
      </c>
      <c r="G319" s="71">
        <f>G320</f>
        <v>68972.5</v>
      </c>
    </row>
    <row r="320" spans="1:7" ht="14.25" x14ac:dyDescent="0.2">
      <c r="A320" s="20" t="s">
        <v>51</v>
      </c>
      <c r="B320" s="20"/>
      <c r="C320" s="42" t="s">
        <v>7</v>
      </c>
      <c r="D320" s="29" t="s">
        <v>2</v>
      </c>
      <c r="E320" s="25" t="s">
        <v>92</v>
      </c>
      <c r="F320" s="42">
        <v>610</v>
      </c>
      <c r="G320" s="79">
        <f>71800-2827.5</f>
        <v>68972.5</v>
      </c>
    </row>
    <row r="321" spans="1:7" ht="210" x14ac:dyDescent="0.25">
      <c r="A321" s="47" t="s">
        <v>67</v>
      </c>
      <c r="B321" s="47"/>
      <c r="C321" s="49" t="s">
        <v>7</v>
      </c>
      <c r="D321" s="21" t="s">
        <v>2</v>
      </c>
      <c r="E321" s="68" t="s">
        <v>123</v>
      </c>
      <c r="F321" s="49"/>
      <c r="G321" s="89">
        <f>G322</f>
        <v>110164.4</v>
      </c>
    </row>
    <row r="322" spans="1:7" ht="42.75" x14ac:dyDescent="0.2">
      <c r="A322" s="44" t="s">
        <v>93</v>
      </c>
      <c r="B322" s="44"/>
      <c r="C322" s="24" t="s">
        <v>7</v>
      </c>
      <c r="D322" s="24" t="s">
        <v>2</v>
      </c>
      <c r="E322" s="25" t="s">
        <v>123</v>
      </c>
      <c r="F322" s="24">
        <v>600</v>
      </c>
      <c r="G322" s="70">
        <f>G323</f>
        <v>110164.4</v>
      </c>
    </row>
    <row r="323" spans="1:7" ht="14.25" x14ac:dyDescent="0.2">
      <c r="A323" s="20" t="s">
        <v>51</v>
      </c>
      <c r="B323" s="20"/>
      <c r="C323" s="24" t="s">
        <v>7</v>
      </c>
      <c r="D323" s="29" t="s">
        <v>2</v>
      </c>
      <c r="E323" s="25" t="s">
        <v>123</v>
      </c>
      <c r="F323" s="24">
        <v>610</v>
      </c>
      <c r="G323" s="70">
        <v>110164.4</v>
      </c>
    </row>
    <row r="324" spans="1:7" ht="27.75" customHeight="1" x14ac:dyDescent="0.25">
      <c r="A324" s="59" t="s">
        <v>71</v>
      </c>
      <c r="B324" s="20"/>
      <c r="C324" s="28" t="s">
        <v>7</v>
      </c>
      <c r="D324" s="28" t="s">
        <v>2</v>
      </c>
      <c r="E324" s="22" t="s">
        <v>203</v>
      </c>
      <c r="F324" s="42"/>
      <c r="G324" s="74">
        <f>G325</f>
        <v>1400.4</v>
      </c>
    </row>
    <row r="325" spans="1:7" ht="180" x14ac:dyDescent="0.25">
      <c r="A325" s="132" t="s">
        <v>287</v>
      </c>
      <c r="B325" s="20"/>
      <c r="C325" s="28" t="s">
        <v>7</v>
      </c>
      <c r="D325" s="28" t="s">
        <v>2</v>
      </c>
      <c r="E325" s="22" t="s">
        <v>288</v>
      </c>
      <c r="F325" s="28"/>
      <c r="G325" s="74">
        <f>G326</f>
        <v>1400.4</v>
      </c>
    </row>
    <row r="326" spans="1:7" ht="42.75" x14ac:dyDescent="0.2">
      <c r="A326" s="44" t="s">
        <v>93</v>
      </c>
      <c r="B326" s="20"/>
      <c r="C326" s="42" t="s">
        <v>7</v>
      </c>
      <c r="D326" s="42" t="s">
        <v>2</v>
      </c>
      <c r="E326" s="25" t="s">
        <v>288</v>
      </c>
      <c r="F326" s="42">
        <v>600</v>
      </c>
      <c r="G326" s="75">
        <f>G327</f>
        <v>1400.4</v>
      </c>
    </row>
    <row r="327" spans="1:7" ht="14.25" x14ac:dyDescent="0.2">
      <c r="A327" s="20" t="s">
        <v>51</v>
      </c>
      <c r="B327" s="20"/>
      <c r="C327" s="42" t="s">
        <v>7</v>
      </c>
      <c r="D327" s="42" t="s">
        <v>2</v>
      </c>
      <c r="E327" s="25" t="s">
        <v>288</v>
      </c>
      <c r="F327" s="42">
        <v>610</v>
      </c>
      <c r="G327" s="75">
        <v>1400.4</v>
      </c>
    </row>
    <row r="328" spans="1:7" ht="24.75" customHeight="1" x14ac:dyDescent="0.25">
      <c r="A328" s="33" t="s">
        <v>17</v>
      </c>
      <c r="B328" s="33"/>
      <c r="C328" s="49" t="s">
        <v>7</v>
      </c>
      <c r="D328" s="28" t="s">
        <v>3</v>
      </c>
      <c r="E328" s="68"/>
      <c r="F328" s="49"/>
      <c r="G328" s="69">
        <f>G329</f>
        <v>478704.89999999997</v>
      </c>
    </row>
    <row r="329" spans="1:7" ht="45" x14ac:dyDescent="0.25">
      <c r="A329" s="33" t="s">
        <v>228</v>
      </c>
      <c r="B329" s="33"/>
      <c r="C329" s="28" t="s">
        <v>7</v>
      </c>
      <c r="D329" s="28" t="s">
        <v>3</v>
      </c>
      <c r="E329" s="22" t="s">
        <v>90</v>
      </c>
      <c r="F329" s="42"/>
      <c r="G329" s="74">
        <f>G330</f>
        <v>478704.89999999997</v>
      </c>
    </row>
    <row r="330" spans="1:7" ht="45" x14ac:dyDescent="0.25">
      <c r="A330" s="19" t="s">
        <v>94</v>
      </c>
      <c r="B330" s="19"/>
      <c r="C330" s="28" t="s">
        <v>7</v>
      </c>
      <c r="D330" s="28" t="s">
        <v>3</v>
      </c>
      <c r="E330" s="22" t="s">
        <v>95</v>
      </c>
      <c r="F330" s="28"/>
      <c r="G330" s="74">
        <f>G331+G340+G337+G343+G346+G349+G352+G355+G334</f>
        <v>478704.89999999997</v>
      </c>
    </row>
    <row r="331" spans="1:7" ht="36" customHeight="1" x14ac:dyDescent="0.25">
      <c r="A331" s="19" t="s">
        <v>96</v>
      </c>
      <c r="B331" s="19"/>
      <c r="C331" s="28" t="s">
        <v>7</v>
      </c>
      <c r="D331" s="42" t="s">
        <v>3</v>
      </c>
      <c r="E331" s="22" t="s">
        <v>97</v>
      </c>
      <c r="F331" s="28"/>
      <c r="G331" s="74">
        <f>G332</f>
        <v>118356.59999999999</v>
      </c>
    </row>
    <row r="332" spans="1:7" ht="42.75" x14ac:dyDescent="0.2">
      <c r="A332" s="44" t="s">
        <v>93</v>
      </c>
      <c r="B332" s="44"/>
      <c r="C332" s="42" t="s">
        <v>7</v>
      </c>
      <c r="D332" s="42" t="s">
        <v>3</v>
      </c>
      <c r="E332" s="25" t="s">
        <v>97</v>
      </c>
      <c r="F332" s="42">
        <v>600</v>
      </c>
      <c r="G332" s="71">
        <f>G333</f>
        <v>118356.59999999999</v>
      </c>
    </row>
    <row r="333" spans="1:7" ht="14.25" x14ac:dyDescent="0.2">
      <c r="A333" s="20" t="s">
        <v>51</v>
      </c>
      <c r="B333" s="20"/>
      <c r="C333" s="42" t="s">
        <v>7</v>
      </c>
      <c r="D333" s="29" t="s">
        <v>3</v>
      </c>
      <c r="E333" s="25" t="s">
        <v>97</v>
      </c>
      <c r="F333" s="42">
        <v>610</v>
      </c>
      <c r="G333" s="79">
        <f>132403.4-8296.8-5750</f>
        <v>118356.59999999999</v>
      </c>
    </row>
    <row r="334" spans="1:7" ht="120" x14ac:dyDescent="0.25">
      <c r="A334" s="43" t="s">
        <v>280</v>
      </c>
      <c r="B334" s="20"/>
      <c r="C334" s="28" t="s">
        <v>7</v>
      </c>
      <c r="D334" s="28" t="s">
        <v>3</v>
      </c>
      <c r="E334" s="25" t="s">
        <v>279</v>
      </c>
      <c r="F334" s="42"/>
      <c r="G334" s="79">
        <f>G335</f>
        <v>3000</v>
      </c>
    </row>
    <row r="335" spans="1:7" ht="42.75" x14ac:dyDescent="0.2">
      <c r="A335" s="44" t="s">
        <v>93</v>
      </c>
      <c r="B335" s="20"/>
      <c r="C335" s="42" t="s">
        <v>7</v>
      </c>
      <c r="D335" s="42" t="s">
        <v>3</v>
      </c>
      <c r="E335" s="25" t="s">
        <v>279</v>
      </c>
      <c r="F335" s="42">
        <v>600</v>
      </c>
      <c r="G335" s="79">
        <f>G336</f>
        <v>3000</v>
      </c>
    </row>
    <row r="336" spans="1:7" ht="14.25" x14ac:dyDescent="0.2">
      <c r="A336" s="45" t="s">
        <v>51</v>
      </c>
      <c r="B336" s="20"/>
      <c r="C336" s="42" t="s">
        <v>7</v>
      </c>
      <c r="D336" s="42" t="s">
        <v>3</v>
      </c>
      <c r="E336" s="25" t="s">
        <v>279</v>
      </c>
      <c r="F336" s="42">
        <v>610</v>
      </c>
      <c r="G336" s="79">
        <v>3000</v>
      </c>
    </row>
    <row r="337" spans="1:8" ht="77.25" customHeight="1" x14ac:dyDescent="0.25">
      <c r="A337" s="19" t="s">
        <v>251</v>
      </c>
      <c r="B337" s="20"/>
      <c r="C337" s="28" t="s">
        <v>7</v>
      </c>
      <c r="D337" s="28" t="s">
        <v>3</v>
      </c>
      <c r="E337" s="22" t="s">
        <v>197</v>
      </c>
      <c r="F337" s="42"/>
      <c r="G337" s="74">
        <f>G338</f>
        <v>28240.400000000001</v>
      </c>
    </row>
    <row r="338" spans="1:8" ht="42.75" x14ac:dyDescent="0.2">
      <c r="A338" s="44" t="s">
        <v>93</v>
      </c>
      <c r="B338" s="20"/>
      <c r="C338" s="42" t="s">
        <v>7</v>
      </c>
      <c r="D338" s="42" t="s">
        <v>3</v>
      </c>
      <c r="E338" s="25" t="s">
        <v>197</v>
      </c>
      <c r="F338" s="42">
        <v>600</v>
      </c>
      <c r="G338" s="79">
        <f>G339</f>
        <v>28240.400000000001</v>
      </c>
    </row>
    <row r="339" spans="1:8" ht="14.25" x14ac:dyDescent="0.2">
      <c r="A339" s="20" t="s">
        <v>51</v>
      </c>
      <c r="B339" s="20"/>
      <c r="C339" s="42" t="s">
        <v>7</v>
      </c>
      <c r="D339" s="42" t="s">
        <v>3</v>
      </c>
      <c r="E339" s="25" t="s">
        <v>197</v>
      </c>
      <c r="F339" s="42">
        <v>610</v>
      </c>
      <c r="G339" s="79">
        <v>28240.400000000001</v>
      </c>
    </row>
    <row r="340" spans="1:8" ht="165" x14ac:dyDescent="0.25">
      <c r="A340" s="106" t="s">
        <v>252</v>
      </c>
      <c r="B340" s="92"/>
      <c r="C340" s="28" t="s">
        <v>7</v>
      </c>
      <c r="D340" s="28" t="s">
        <v>3</v>
      </c>
      <c r="E340" s="22" t="s">
        <v>227</v>
      </c>
      <c r="F340" s="24"/>
      <c r="G340" s="133">
        <f>G341</f>
        <v>3890.4</v>
      </c>
      <c r="H340" s="56"/>
    </row>
    <row r="341" spans="1:8" ht="42.75" x14ac:dyDescent="0.2">
      <c r="A341" s="44" t="s">
        <v>93</v>
      </c>
      <c r="B341" s="92"/>
      <c r="C341" s="29" t="s">
        <v>7</v>
      </c>
      <c r="D341" s="29" t="s">
        <v>3</v>
      </c>
      <c r="E341" s="30" t="s">
        <v>227</v>
      </c>
      <c r="F341" s="24">
        <v>600</v>
      </c>
      <c r="G341" s="75">
        <f>G342</f>
        <v>3890.4</v>
      </c>
      <c r="H341" s="56"/>
    </row>
    <row r="342" spans="1:8" ht="14.25" x14ac:dyDescent="0.2">
      <c r="A342" s="20" t="s">
        <v>51</v>
      </c>
      <c r="B342" s="92"/>
      <c r="C342" s="29" t="s">
        <v>7</v>
      </c>
      <c r="D342" s="29" t="s">
        <v>3</v>
      </c>
      <c r="E342" s="30" t="s">
        <v>227</v>
      </c>
      <c r="F342" s="24">
        <v>610</v>
      </c>
      <c r="G342" s="75">
        <v>3890.4</v>
      </c>
      <c r="H342" s="56"/>
    </row>
    <row r="343" spans="1:8" ht="210" x14ac:dyDescent="0.25">
      <c r="A343" s="47" t="s">
        <v>67</v>
      </c>
      <c r="B343" s="47"/>
      <c r="C343" s="28" t="s">
        <v>7</v>
      </c>
      <c r="D343" s="24" t="s">
        <v>3</v>
      </c>
      <c r="E343" s="22" t="s">
        <v>124</v>
      </c>
      <c r="F343" s="21"/>
      <c r="G343" s="74">
        <f>G344</f>
        <v>276252.3</v>
      </c>
    </row>
    <row r="344" spans="1:8" ht="42.75" x14ac:dyDescent="0.2">
      <c r="A344" s="44" t="s">
        <v>93</v>
      </c>
      <c r="B344" s="44"/>
      <c r="C344" s="24" t="s">
        <v>7</v>
      </c>
      <c r="D344" s="24" t="s">
        <v>3</v>
      </c>
      <c r="E344" s="25" t="s">
        <v>124</v>
      </c>
      <c r="F344" s="24">
        <v>600</v>
      </c>
      <c r="G344" s="109">
        <f>G345</f>
        <v>276252.3</v>
      </c>
    </row>
    <row r="345" spans="1:8" ht="15" x14ac:dyDescent="0.25">
      <c r="A345" s="20" t="s">
        <v>51</v>
      </c>
      <c r="B345" s="20"/>
      <c r="C345" s="24" t="s">
        <v>7</v>
      </c>
      <c r="D345" s="28" t="s">
        <v>3</v>
      </c>
      <c r="E345" s="25" t="s">
        <v>124</v>
      </c>
      <c r="F345" s="24">
        <v>610</v>
      </c>
      <c r="G345" s="109">
        <v>276252.3</v>
      </c>
    </row>
    <row r="346" spans="1:8" ht="60" x14ac:dyDescent="0.25">
      <c r="A346" s="33" t="s">
        <v>253</v>
      </c>
      <c r="B346" s="33"/>
      <c r="C346" s="28" t="s">
        <v>7</v>
      </c>
      <c r="D346" s="24" t="s">
        <v>3</v>
      </c>
      <c r="E346" s="22" t="s">
        <v>125</v>
      </c>
      <c r="F346" s="28"/>
      <c r="G346" s="74">
        <f>G347</f>
        <v>5008.5</v>
      </c>
    </row>
    <row r="347" spans="1:8" ht="28.5" x14ac:dyDescent="0.2">
      <c r="A347" s="20" t="s">
        <v>52</v>
      </c>
      <c r="B347" s="20"/>
      <c r="C347" s="24" t="s">
        <v>7</v>
      </c>
      <c r="D347" s="24" t="s">
        <v>3</v>
      </c>
      <c r="E347" s="103" t="s">
        <v>125</v>
      </c>
      <c r="F347" s="24">
        <v>600</v>
      </c>
      <c r="G347" s="109">
        <f>G348</f>
        <v>5008.5</v>
      </c>
    </row>
    <row r="348" spans="1:8" ht="14.25" x14ac:dyDescent="0.2">
      <c r="A348" s="20" t="s">
        <v>51</v>
      </c>
      <c r="B348" s="92"/>
      <c r="C348" s="35" t="s">
        <v>7</v>
      </c>
      <c r="D348" s="29" t="s">
        <v>3</v>
      </c>
      <c r="E348" s="103" t="s">
        <v>125</v>
      </c>
      <c r="F348" s="24">
        <v>610</v>
      </c>
      <c r="G348" s="109">
        <v>5008.5</v>
      </c>
    </row>
    <row r="349" spans="1:8" ht="75" x14ac:dyDescent="0.25">
      <c r="A349" s="106" t="s">
        <v>225</v>
      </c>
      <c r="B349" s="92"/>
      <c r="C349" s="28" t="s">
        <v>7</v>
      </c>
      <c r="D349" s="28" t="s">
        <v>3</v>
      </c>
      <c r="E349" s="22" t="s">
        <v>226</v>
      </c>
      <c r="F349" s="24"/>
      <c r="G349" s="133">
        <f>G350</f>
        <v>452.9</v>
      </c>
      <c r="H349" s="56"/>
    </row>
    <row r="350" spans="1:8" ht="42.75" x14ac:dyDescent="0.2">
      <c r="A350" s="44" t="s">
        <v>93</v>
      </c>
      <c r="B350" s="92"/>
      <c r="C350" s="24" t="s">
        <v>7</v>
      </c>
      <c r="D350" s="24" t="s">
        <v>3</v>
      </c>
      <c r="E350" s="30" t="s">
        <v>226</v>
      </c>
      <c r="F350" s="24">
        <v>600</v>
      </c>
      <c r="G350" s="75">
        <f>G351</f>
        <v>452.9</v>
      </c>
      <c r="H350" s="56"/>
    </row>
    <row r="351" spans="1:8" ht="14.25" x14ac:dyDescent="0.2">
      <c r="A351" s="20" t="s">
        <v>51</v>
      </c>
      <c r="B351" s="92"/>
      <c r="C351" s="24" t="s">
        <v>7</v>
      </c>
      <c r="D351" s="24" t="s">
        <v>3</v>
      </c>
      <c r="E351" s="30" t="s">
        <v>226</v>
      </c>
      <c r="F351" s="24">
        <v>610</v>
      </c>
      <c r="G351" s="75">
        <v>452.9</v>
      </c>
      <c r="H351" s="56"/>
    </row>
    <row r="352" spans="1:8" ht="75" x14ac:dyDescent="0.25">
      <c r="A352" s="33" t="s">
        <v>223</v>
      </c>
      <c r="B352" s="92"/>
      <c r="C352" s="28" t="s">
        <v>7</v>
      </c>
      <c r="D352" s="28" t="s">
        <v>3</v>
      </c>
      <c r="E352" s="22" t="s">
        <v>224</v>
      </c>
      <c r="F352" s="28"/>
      <c r="G352" s="133">
        <f>G353</f>
        <v>29185.200000000001</v>
      </c>
      <c r="H352" s="56"/>
    </row>
    <row r="353" spans="1:8" ht="42.75" x14ac:dyDescent="0.2">
      <c r="A353" s="44" t="s">
        <v>93</v>
      </c>
      <c r="B353" s="92"/>
      <c r="C353" s="24" t="s">
        <v>7</v>
      </c>
      <c r="D353" s="24" t="s">
        <v>3</v>
      </c>
      <c r="E353" s="103" t="s">
        <v>224</v>
      </c>
      <c r="F353" s="24">
        <v>600</v>
      </c>
      <c r="G353" s="75">
        <f>G354</f>
        <v>29185.200000000001</v>
      </c>
      <c r="H353" s="56"/>
    </row>
    <row r="354" spans="1:8" ht="14.25" x14ac:dyDescent="0.2">
      <c r="A354" s="20" t="s">
        <v>51</v>
      </c>
      <c r="B354" s="92"/>
      <c r="C354" s="24" t="s">
        <v>7</v>
      </c>
      <c r="D354" s="24" t="s">
        <v>3</v>
      </c>
      <c r="E354" s="103" t="s">
        <v>224</v>
      </c>
      <c r="F354" s="24">
        <v>610</v>
      </c>
      <c r="G354" s="75">
        <v>29185.200000000001</v>
      </c>
      <c r="H354" s="56"/>
    </row>
    <row r="355" spans="1:8" ht="105" x14ac:dyDescent="0.25">
      <c r="A355" s="47" t="s">
        <v>240</v>
      </c>
      <c r="B355" s="92"/>
      <c r="C355" s="49" t="s">
        <v>7</v>
      </c>
      <c r="D355" s="49" t="s">
        <v>3</v>
      </c>
      <c r="E355" s="22" t="s">
        <v>241</v>
      </c>
      <c r="F355" s="28"/>
      <c r="G355" s="74">
        <f>G356</f>
        <v>14318.6</v>
      </c>
      <c r="H355" s="56"/>
    </row>
    <row r="356" spans="1:8" ht="42.75" x14ac:dyDescent="0.2">
      <c r="A356" s="44" t="s">
        <v>93</v>
      </c>
      <c r="B356" s="92"/>
      <c r="C356" s="24" t="s">
        <v>7</v>
      </c>
      <c r="D356" s="24" t="s">
        <v>3</v>
      </c>
      <c r="E356" s="30" t="s">
        <v>241</v>
      </c>
      <c r="F356" s="24">
        <v>600</v>
      </c>
      <c r="G356" s="75">
        <f>G357</f>
        <v>14318.6</v>
      </c>
      <c r="H356" s="56"/>
    </row>
    <row r="357" spans="1:8" ht="14.25" x14ac:dyDescent="0.2">
      <c r="A357" s="20" t="s">
        <v>51</v>
      </c>
      <c r="B357" s="92"/>
      <c r="C357" s="24" t="s">
        <v>7</v>
      </c>
      <c r="D357" s="24" t="s">
        <v>3</v>
      </c>
      <c r="E357" s="30" t="s">
        <v>241</v>
      </c>
      <c r="F357" s="24">
        <v>610</v>
      </c>
      <c r="G357" s="75">
        <v>14318.6</v>
      </c>
      <c r="H357" s="56"/>
    </row>
    <row r="358" spans="1:8" ht="15.75" x14ac:dyDescent="0.25">
      <c r="A358" s="84" t="s">
        <v>116</v>
      </c>
      <c r="B358" s="84"/>
      <c r="C358" s="28" t="s">
        <v>7</v>
      </c>
      <c r="D358" s="28" t="s">
        <v>5</v>
      </c>
      <c r="E358" s="25"/>
      <c r="F358" s="24"/>
      <c r="G358" s="69">
        <f>G359</f>
        <v>42498</v>
      </c>
    </row>
    <row r="359" spans="1:8" ht="45" x14ac:dyDescent="0.25">
      <c r="A359" s="33" t="s">
        <v>228</v>
      </c>
      <c r="B359" s="33"/>
      <c r="C359" s="28" t="s">
        <v>7</v>
      </c>
      <c r="D359" s="28" t="s">
        <v>5</v>
      </c>
      <c r="E359" s="22" t="s">
        <v>90</v>
      </c>
      <c r="F359" s="24"/>
      <c r="G359" s="69">
        <f>G360</f>
        <v>42498</v>
      </c>
    </row>
    <row r="360" spans="1:8" ht="60" x14ac:dyDescent="0.25">
      <c r="A360" s="108" t="s">
        <v>149</v>
      </c>
      <c r="B360" s="108"/>
      <c r="C360" s="28" t="s">
        <v>7</v>
      </c>
      <c r="D360" s="28" t="s">
        <v>5</v>
      </c>
      <c r="E360" s="22" t="s">
        <v>98</v>
      </c>
      <c r="F360" s="28"/>
      <c r="G360" s="69">
        <f>G361+G371+G364</f>
        <v>42498</v>
      </c>
    </row>
    <row r="361" spans="1:8" ht="30" x14ac:dyDescent="0.25">
      <c r="A361" s="19" t="s">
        <v>18</v>
      </c>
      <c r="B361" s="19"/>
      <c r="C361" s="28" t="s">
        <v>7</v>
      </c>
      <c r="D361" s="29" t="s">
        <v>5</v>
      </c>
      <c r="E361" s="22" t="s">
        <v>99</v>
      </c>
      <c r="F361" s="28"/>
      <c r="G361" s="69">
        <f>G362</f>
        <v>37754.5</v>
      </c>
    </row>
    <row r="362" spans="1:8" ht="42.75" x14ac:dyDescent="0.2">
      <c r="A362" s="44" t="s">
        <v>93</v>
      </c>
      <c r="B362" s="44"/>
      <c r="C362" s="29" t="s">
        <v>7</v>
      </c>
      <c r="D362" s="29" t="s">
        <v>5</v>
      </c>
      <c r="E362" s="30" t="s">
        <v>99</v>
      </c>
      <c r="F362" s="42">
        <v>600</v>
      </c>
      <c r="G362" s="71">
        <f>G363</f>
        <v>37754.5</v>
      </c>
    </row>
    <row r="363" spans="1:8" ht="14.25" x14ac:dyDescent="0.2">
      <c r="A363" s="20" t="s">
        <v>51</v>
      </c>
      <c r="B363" s="20"/>
      <c r="C363" s="29" t="s">
        <v>7</v>
      </c>
      <c r="D363" s="21" t="s">
        <v>5</v>
      </c>
      <c r="E363" s="30" t="s">
        <v>99</v>
      </c>
      <c r="F363" s="42">
        <v>610</v>
      </c>
      <c r="G363" s="79">
        <f>24737-2.5+13020</f>
        <v>37754.5</v>
      </c>
    </row>
    <row r="364" spans="1:8" ht="75" x14ac:dyDescent="0.25">
      <c r="A364" s="47" t="s">
        <v>200</v>
      </c>
      <c r="B364" s="20"/>
      <c r="C364" s="28" t="s">
        <v>7</v>
      </c>
      <c r="D364" s="28" t="s">
        <v>5</v>
      </c>
      <c r="E364" s="22" t="s">
        <v>201</v>
      </c>
      <c r="F364" s="28"/>
      <c r="G364" s="69">
        <f>G365+G369</f>
        <v>902.5</v>
      </c>
    </row>
    <row r="365" spans="1:8" ht="42.75" x14ac:dyDescent="0.2">
      <c r="A365" s="44" t="s">
        <v>93</v>
      </c>
      <c r="B365" s="20"/>
      <c r="C365" s="29" t="s">
        <v>7</v>
      </c>
      <c r="D365" s="29" t="s">
        <v>5</v>
      </c>
      <c r="E365" s="30" t="s">
        <v>201</v>
      </c>
      <c r="F365" s="42">
        <v>600</v>
      </c>
      <c r="G365" s="71">
        <f>G366+G367+G368</f>
        <v>802.5</v>
      </c>
    </row>
    <row r="366" spans="1:8" ht="14.25" x14ac:dyDescent="0.2">
      <c r="A366" s="20" t="s">
        <v>51</v>
      </c>
      <c r="B366" s="20"/>
      <c r="C366" s="29" t="s">
        <v>7</v>
      </c>
      <c r="D366" s="29" t="s">
        <v>5</v>
      </c>
      <c r="E366" s="30" t="s">
        <v>201</v>
      </c>
      <c r="F366" s="42">
        <v>610</v>
      </c>
      <c r="G366" s="79">
        <v>602.5</v>
      </c>
    </row>
    <row r="367" spans="1:8" ht="14.25" x14ac:dyDescent="0.2">
      <c r="A367" s="20" t="s">
        <v>172</v>
      </c>
      <c r="B367" s="20"/>
      <c r="C367" s="29" t="s">
        <v>7</v>
      </c>
      <c r="D367" s="29" t="s">
        <v>5</v>
      </c>
      <c r="E367" s="30" t="s">
        <v>201</v>
      </c>
      <c r="F367" s="42">
        <v>620</v>
      </c>
      <c r="G367" s="79">
        <v>100</v>
      </c>
    </row>
    <row r="368" spans="1:8" ht="42.75" x14ac:dyDescent="0.2">
      <c r="A368" s="20" t="s">
        <v>292</v>
      </c>
      <c r="B368" s="20"/>
      <c r="C368" s="29" t="s">
        <v>7</v>
      </c>
      <c r="D368" s="29" t="s">
        <v>5</v>
      </c>
      <c r="E368" s="30" t="s">
        <v>201</v>
      </c>
      <c r="F368" s="42">
        <v>630</v>
      </c>
      <c r="G368" s="79">
        <v>100</v>
      </c>
    </row>
    <row r="369" spans="1:7" ht="14.25" x14ac:dyDescent="0.2">
      <c r="A369" s="20" t="s">
        <v>49</v>
      </c>
      <c r="B369" s="20"/>
      <c r="C369" s="29" t="s">
        <v>7</v>
      </c>
      <c r="D369" s="29" t="s">
        <v>5</v>
      </c>
      <c r="E369" s="30" t="s">
        <v>201</v>
      </c>
      <c r="F369" s="42">
        <v>800</v>
      </c>
      <c r="G369" s="79">
        <f>G370</f>
        <v>100</v>
      </c>
    </row>
    <row r="370" spans="1:7" ht="71.25" x14ac:dyDescent="0.2">
      <c r="A370" s="134" t="s">
        <v>264</v>
      </c>
      <c r="B370" s="20"/>
      <c r="C370" s="29" t="s">
        <v>7</v>
      </c>
      <c r="D370" s="29" t="s">
        <v>5</v>
      </c>
      <c r="E370" s="30" t="s">
        <v>201</v>
      </c>
      <c r="F370" s="42">
        <v>810</v>
      </c>
      <c r="G370" s="79">
        <v>100</v>
      </c>
    </row>
    <row r="371" spans="1:7" ht="135" x14ac:dyDescent="0.25">
      <c r="A371" s="33" t="s">
        <v>63</v>
      </c>
      <c r="B371" s="33"/>
      <c r="C371" s="21" t="s">
        <v>7</v>
      </c>
      <c r="D371" s="21" t="s">
        <v>5</v>
      </c>
      <c r="E371" s="22" t="s">
        <v>182</v>
      </c>
      <c r="F371" s="21"/>
      <c r="G371" s="23">
        <f>G372</f>
        <v>3841</v>
      </c>
    </row>
    <row r="372" spans="1:7" ht="42.75" x14ac:dyDescent="0.2">
      <c r="A372" s="44" t="s">
        <v>93</v>
      </c>
      <c r="B372" s="44"/>
      <c r="C372" s="35" t="s">
        <v>7</v>
      </c>
      <c r="D372" s="35" t="s">
        <v>5</v>
      </c>
      <c r="E372" s="87" t="s">
        <v>182</v>
      </c>
      <c r="F372" s="24">
        <v>600</v>
      </c>
      <c r="G372" s="70">
        <f>G373</f>
        <v>3841</v>
      </c>
    </row>
    <row r="373" spans="1:7" ht="14.25" x14ac:dyDescent="0.2">
      <c r="A373" s="20" t="s">
        <v>51</v>
      </c>
      <c r="B373" s="20"/>
      <c r="C373" s="35" t="s">
        <v>7</v>
      </c>
      <c r="D373" s="29" t="s">
        <v>5</v>
      </c>
      <c r="E373" s="87" t="s">
        <v>182</v>
      </c>
      <c r="F373" s="24">
        <v>610</v>
      </c>
      <c r="G373" s="70">
        <v>3841</v>
      </c>
    </row>
    <row r="374" spans="1:7" ht="31.5" x14ac:dyDescent="0.25">
      <c r="A374" s="58" t="s">
        <v>229</v>
      </c>
      <c r="B374" s="20"/>
      <c r="C374" s="49" t="s">
        <v>7</v>
      </c>
      <c r="D374" s="49" t="s">
        <v>7</v>
      </c>
      <c r="E374" s="68"/>
      <c r="F374" s="49"/>
      <c r="G374" s="135">
        <f>G375</f>
        <v>2658.9</v>
      </c>
    </row>
    <row r="375" spans="1:7" ht="45" x14ac:dyDescent="0.25">
      <c r="A375" s="33" t="s">
        <v>228</v>
      </c>
      <c r="B375" s="20"/>
      <c r="C375" s="28" t="s">
        <v>7</v>
      </c>
      <c r="D375" s="49" t="s">
        <v>7</v>
      </c>
      <c r="E375" s="22" t="s">
        <v>90</v>
      </c>
      <c r="F375" s="49"/>
      <c r="G375" s="135">
        <f>G376</f>
        <v>2658.9</v>
      </c>
    </row>
    <row r="376" spans="1:7" ht="60" x14ac:dyDescent="0.25">
      <c r="A376" s="108" t="s">
        <v>149</v>
      </c>
      <c r="B376" s="20"/>
      <c r="C376" s="28" t="s">
        <v>7</v>
      </c>
      <c r="D376" s="28" t="s">
        <v>7</v>
      </c>
      <c r="E376" s="22" t="s">
        <v>98</v>
      </c>
      <c r="F376" s="49"/>
      <c r="G376" s="135">
        <f>G377</f>
        <v>2658.9</v>
      </c>
    </row>
    <row r="377" spans="1:7" ht="75" x14ac:dyDescent="0.25">
      <c r="A377" s="27" t="s">
        <v>254</v>
      </c>
      <c r="B377" s="20"/>
      <c r="C377" s="28" t="s">
        <v>7</v>
      </c>
      <c r="D377" s="28" t="s">
        <v>7</v>
      </c>
      <c r="E377" s="22" t="s">
        <v>230</v>
      </c>
      <c r="F377" s="28"/>
      <c r="G377" s="135">
        <f>G378</f>
        <v>2658.9</v>
      </c>
    </row>
    <row r="378" spans="1:7" ht="42.75" x14ac:dyDescent="0.2">
      <c r="A378" s="44" t="s">
        <v>93</v>
      </c>
      <c r="B378" s="20"/>
      <c r="C378" s="29" t="s">
        <v>7</v>
      </c>
      <c r="D378" s="29" t="s">
        <v>7</v>
      </c>
      <c r="E378" s="30" t="s">
        <v>230</v>
      </c>
      <c r="F378" s="42">
        <v>600</v>
      </c>
      <c r="G378" s="136">
        <f>G379</f>
        <v>2658.9</v>
      </c>
    </row>
    <row r="379" spans="1:7" ht="14.25" x14ac:dyDescent="0.2">
      <c r="A379" s="20" t="s">
        <v>51</v>
      </c>
      <c r="B379" s="20"/>
      <c r="C379" s="29" t="s">
        <v>7</v>
      </c>
      <c r="D379" s="29" t="s">
        <v>7</v>
      </c>
      <c r="E379" s="30" t="s">
        <v>230</v>
      </c>
      <c r="F379" s="42">
        <v>610</v>
      </c>
      <c r="G379" s="137">
        <v>2658.9</v>
      </c>
    </row>
    <row r="380" spans="1:7" ht="31.5" x14ac:dyDescent="0.25">
      <c r="A380" s="84" t="s">
        <v>121</v>
      </c>
      <c r="B380" s="84"/>
      <c r="C380" s="85" t="s">
        <v>7</v>
      </c>
      <c r="D380" s="49" t="s">
        <v>10</v>
      </c>
      <c r="E380" s="86"/>
      <c r="F380" s="85"/>
      <c r="G380" s="66">
        <f>G381</f>
        <v>12851.7</v>
      </c>
    </row>
    <row r="381" spans="1:7" ht="45" x14ac:dyDescent="0.25">
      <c r="A381" s="33" t="s">
        <v>228</v>
      </c>
      <c r="B381" s="33"/>
      <c r="C381" s="49" t="s">
        <v>7</v>
      </c>
      <c r="D381" s="28" t="s">
        <v>10</v>
      </c>
      <c r="E381" s="68" t="s">
        <v>90</v>
      </c>
      <c r="F381" s="49"/>
      <c r="G381" s="69">
        <f>G382</f>
        <v>12851.7</v>
      </c>
    </row>
    <row r="382" spans="1:7" ht="60" x14ac:dyDescent="0.25">
      <c r="A382" s="108" t="s">
        <v>150</v>
      </c>
      <c r="B382" s="108"/>
      <c r="C382" s="28" t="s">
        <v>7</v>
      </c>
      <c r="D382" s="28" t="s">
        <v>10</v>
      </c>
      <c r="E382" s="22" t="s">
        <v>100</v>
      </c>
      <c r="F382" s="28"/>
      <c r="G382" s="69">
        <f>G383+G391+G388</f>
        <v>12851.7</v>
      </c>
    </row>
    <row r="383" spans="1:7" ht="45" x14ac:dyDescent="0.25">
      <c r="A383" s="19" t="s">
        <v>141</v>
      </c>
      <c r="B383" s="19"/>
      <c r="C383" s="28" t="s">
        <v>7</v>
      </c>
      <c r="D383" s="29" t="s">
        <v>10</v>
      </c>
      <c r="E383" s="22" t="s">
        <v>101</v>
      </c>
      <c r="F383" s="28"/>
      <c r="G383" s="69">
        <f>G384+G386</f>
        <v>9207.6</v>
      </c>
    </row>
    <row r="384" spans="1:7" ht="78" customHeight="1" x14ac:dyDescent="0.2">
      <c r="A384" s="32" t="s">
        <v>72</v>
      </c>
      <c r="B384" s="32"/>
      <c r="C384" s="29" t="s">
        <v>7</v>
      </c>
      <c r="D384" s="29" t="s">
        <v>10</v>
      </c>
      <c r="E384" s="30" t="s">
        <v>101</v>
      </c>
      <c r="F384" s="29">
        <v>100</v>
      </c>
      <c r="G384" s="71">
        <f>G385</f>
        <v>8202.6</v>
      </c>
    </row>
    <row r="385" spans="1:7" ht="25.5" x14ac:dyDescent="0.2">
      <c r="A385" s="46" t="s">
        <v>289</v>
      </c>
      <c r="B385" s="46"/>
      <c r="C385" s="29" t="s">
        <v>7</v>
      </c>
      <c r="D385" s="29" t="s">
        <v>10</v>
      </c>
      <c r="E385" s="30" t="s">
        <v>101</v>
      </c>
      <c r="F385" s="24">
        <v>110</v>
      </c>
      <c r="G385" s="79">
        <v>8202.6</v>
      </c>
    </row>
    <row r="386" spans="1:7" ht="40.5" customHeight="1" x14ac:dyDescent="0.2">
      <c r="A386" s="32" t="s">
        <v>290</v>
      </c>
      <c r="B386" s="32"/>
      <c r="C386" s="29" t="s">
        <v>7</v>
      </c>
      <c r="D386" s="29" t="s">
        <v>10</v>
      </c>
      <c r="E386" s="30" t="s">
        <v>101</v>
      </c>
      <c r="F386" s="24">
        <v>200</v>
      </c>
      <c r="G386" s="71">
        <f>G387</f>
        <v>1005</v>
      </c>
    </row>
    <row r="387" spans="1:7" ht="38.25" x14ac:dyDescent="0.2">
      <c r="A387" s="32" t="s">
        <v>74</v>
      </c>
      <c r="B387" s="32"/>
      <c r="C387" s="29" t="s">
        <v>7</v>
      </c>
      <c r="D387" s="29" t="s">
        <v>10</v>
      </c>
      <c r="E387" s="30" t="s">
        <v>101</v>
      </c>
      <c r="F387" s="24">
        <v>240</v>
      </c>
      <c r="G387" s="71">
        <v>1005</v>
      </c>
    </row>
    <row r="388" spans="1:7" ht="15" x14ac:dyDescent="0.25">
      <c r="A388" s="19" t="s">
        <v>4</v>
      </c>
      <c r="B388" s="19"/>
      <c r="C388" s="28" t="s">
        <v>7</v>
      </c>
      <c r="D388" s="29" t="s">
        <v>10</v>
      </c>
      <c r="E388" s="22" t="s">
        <v>160</v>
      </c>
      <c r="F388" s="28"/>
      <c r="G388" s="69">
        <f>G389</f>
        <v>3580.5</v>
      </c>
    </row>
    <row r="389" spans="1:7" ht="78" customHeight="1" x14ac:dyDescent="0.2">
      <c r="A389" s="32" t="s">
        <v>72</v>
      </c>
      <c r="B389" s="32"/>
      <c r="C389" s="29" t="s">
        <v>7</v>
      </c>
      <c r="D389" s="29" t="s">
        <v>10</v>
      </c>
      <c r="E389" s="30" t="s">
        <v>160</v>
      </c>
      <c r="F389" s="29">
        <v>100</v>
      </c>
      <c r="G389" s="71">
        <f>G390</f>
        <v>3580.5</v>
      </c>
    </row>
    <row r="390" spans="1:7" ht="26.25" x14ac:dyDescent="0.25">
      <c r="A390" s="32" t="s">
        <v>73</v>
      </c>
      <c r="B390" s="32"/>
      <c r="C390" s="29" t="s">
        <v>7</v>
      </c>
      <c r="D390" s="28" t="s">
        <v>10</v>
      </c>
      <c r="E390" s="30" t="s">
        <v>160</v>
      </c>
      <c r="F390" s="24">
        <v>120</v>
      </c>
      <c r="G390" s="79">
        <v>3580.5</v>
      </c>
    </row>
    <row r="391" spans="1:7" ht="30" x14ac:dyDescent="0.25">
      <c r="A391" s="47" t="s">
        <v>162</v>
      </c>
      <c r="B391" s="32"/>
      <c r="C391" s="28" t="s">
        <v>7</v>
      </c>
      <c r="D391" s="24" t="s">
        <v>10</v>
      </c>
      <c r="E391" s="22" t="s">
        <v>163</v>
      </c>
      <c r="F391" s="49"/>
      <c r="G391" s="69">
        <f>G392+G394</f>
        <v>63.6</v>
      </c>
    </row>
    <row r="392" spans="1:7" ht="75.75" customHeight="1" x14ac:dyDescent="0.2">
      <c r="A392" s="32" t="s">
        <v>72</v>
      </c>
      <c r="B392" s="32"/>
      <c r="C392" s="24" t="s">
        <v>7</v>
      </c>
      <c r="D392" s="24" t="s">
        <v>10</v>
      </c>
      <c r="E392" s="87" t="s">
        <v>163</v>
      </c>
      <c r="F392" s="42">
        <v>100</v>
      </c>
      <c r="G392" s="79">
        <f>G393</f>
        <v>39</v>
      </c>
    </row>
    <row r="393" spans="1:7" ht="25.5" x14ac:dyDescent="0.2">
      <c r="A393" s="46" t="s">
        <v>289</v>
      </c>
      <c r="B393" s="32"/>
      <c r="C393" s="24" t="s">
        <v>7</v>
      </c>
      <c r="D393" s="24" t="s">
        <v>10</v>
      </c>
      <c r="E393" s="87" t="s">
        <v>163</v>
      </c>
      <c r="F393" s="24">
        <v>110</v>
      </c>
      <c r="G393" s="79">
        <v>39</v>
      </c>
    </row>
    <row r="394" spans="1:7" ht="25.5" x14ac:dyDescent="0.2">
      <c r="A394" s="32" t="s">
        <v>290</v>
      </c>
      <c r="B394" s="32"/>
      <c r="C394" s="24" t="s">
        <v>7</v>
      </c>
      <c r="D394" s="24" t="s">
        <v>10</v>
      </c>
      <c r="E394" s="87" t="s">
        <v>163</v>
      </c>
      <c r="F394" s="24">
        <v>200</v>
      </c>
      <c r="G394" s="79">
        <f>G395</f>
        <v>24.6</v>
      </c>
    </row>
    <row r="395" spans="1:7" ht="38.25" x14ac:dyDescent="0.2">
      <c r="A395" s="32" t="s">
        <v>74</v>
      </c>
      <c r="B395" s="32"/>
      <c r="C395" s="24" t="s">
        <v>7</v>
      </c>
      <c r="D395" s="24" t="s">
        <v>10</v>
      </c>
      <c r="E395" s="87" t="s">
        <v>163</v>
      </c>
      <c r="F395" s="24">
        <v>240</v>
      </c>
      <c r="G395" s="79">
        <v>24.6</v>
      </c>
    </row>
    <row r="396" spans="1:7" ht="15.75" x14ac:dyDescent="0.25">
      <c r="A396" s="58" t="s">
        <v>19</v>
      </c>
      <c r="B396" s="58"/>
      <c r="C396" s="57">
        <v>10</v>
      </c>
      <c r="D396" s="49"/>
      <c r="E396" s="103"/>
      <c r="F396" s="24"/>
      <c r="G396" s="66">
        <f t="shared" ref="G396:G399" si="26">G397</f>
        <v>1157.3</v>
      </c>
    </row>
    <row r="397" spans="1:7" ht="15" x14ac:dyDescent="0.25">
      <c r="A397" s="33" t="s">
        <v>35</v>
      </c>
      <c r="B397" s="33"/>
      <c r="C397" s="49">
        <v>10</v>
      </c>
      <c r="D397" s="39" t="s">
        <v>6</v>
      </c>
      <c r="E397" s="68"/>
      <c r="F397" s="49"/>
      <c r="G397" s="69">
        <f t="shared" si="26"/>
        <v>1157.3</v>
      </c>
    </row>
    <row r="398" spans="1:7" ht="45" x14ac:dyDescent="0.25">
      <c r="A398" s="33" t="s">
        <v>228</v>
      </c>
      <c r="B398" s="33"/>
      <c r="C398" s="39">
        <v>10</v>
      </c>
      <c r="D398" s="39" t="s">
        <v>6</v>
      </c>
      <c r="E398" s="22" t="s">
        <v>90</v>
      </c>
      <c r="F398" s="42"/>
      <c r="G398" s="74">
        <f>G399+G405</f>
        <v>1157.3</v>
      </c>
    </row>
    <row r="399" spans="1:7" ht="30" x14ac:dyDescent="0.25">
      <c r="A399" s="19" t="s">
        <v>89</v>
      </c>
      <c r="B399" s="19"/>
      <c r="C399" s="39">
        <v>10</v>
      </c>
      <c r="D399" s="39" t="s">
        <v>6</v>
      </c>
      <c r="E399" s="22" t="s">
        <v>91</v>
      </c>
      <c r="F399" s="42"/>
      <c r="G399" s="74">
        <f t="shared" si="26"/>
        <v>1116.7</v>
      </c>
    </row>
    <row r="400" spans="1:7" ht="92.25" customHeight="1" x14ac:dyDescent="0.25">
      <c r="A400" s="27" t="s">
        <v>65</v>
      </c>
      <c r="B400" s="27"/>
      <c r="C400" s="39">
        <v>10</v>
      </c>
      <c r="D400" s="37" t="s">
        <v>6</v>
      </c>
      <c r="E400" s="22" t="s">
        <v>126</v>
      </c>
      <c r="F400" s="39"/>
      <c r="G400" s="74">
        <f>G403+G401</f>
        <v>1116.7</v>
      </c>
    </row>
    <row r="401" spans="1:7" ht="25.5" x14ac:dyDescent="0.2">
      <c r="A401" s="32" t="s">
        <v>290</v>
      </c>
      <c r="B401" s="92"/>
      <c r="C401" s="24">
        <v>10</v>
      </c>
      <c r="D401" s="24" t="s">
        <v>6</v>
      </c>
      <c r="E401" s="87" t="s">
        <v>126</v>
      </c>
      <c r="F401" s="138">
        <v>200</v>
      </c>
      <c r="G401" s="79">
        <f>G402</f>
        <v>10.199999999999999</v>
      </c>
    </row>
    <row r="402" spans="1:7" ht="38.25" x14ac:dyDescent="0.2">
      <c r="A402" s="32" t="s">
        <v>74</v>
      </c>
      <c r="B402" s="92"/>
      <c r="C402" s="37">
        <v>10</v>
      </c>
      <c r="D402" s="37" t="s">
        <v>6</v>
      </c>
      <c r="E402" s="87" t="s">
        <v>126</v>
      </c>
      <c r="F402" s="138">
        <v>240</v>
      </c>
      <c r="G402" s="79">
        <v>10.199999999999999</v>
      </c>
    </row>
    <row r="403" spans="1:7" ht="28.5" x14ac:dyDescent="0.2">
      <c r="A403" s="44" t="s">
        <v>64</v>
      </c>
      <c r="B403" s="44"/>
      <c r="C403" s="24">
        <v>10</v>
      </c>
      <c r="D403" s="37" t="s">
        <v>6</v>
      </c>
      <c r="E403" s="87" t="s">
        <v>126</v>
      </c>
      <c r="F403" s="24">
        <v>300</v>
      </c>
      <c r="G403" s="79">
        <f>G404</f>
        <v>1106.5</v>
      </c>
    </row>
    <row r="404" spans="1:7" ht="42.75" x14ac:dyDescent="0.2">
      <c r="A404" s="20" t="s">
        <v>291</v>
      </c>
      <c r="B404" s="92"/>
      <c r="C404" s="37">
        <v>10</v>
      </c>
      <c r="D404" s="29" t="s">
        <v>6</v>
      </c>
      <c r="E404" s="103" t="s">
        <v>126</v>
      </c>
      <c r="F404" s="37">
        <v>320</v>
      </c>
      <c r="G404" s="79">
        <v>1106.5</v>
      </c>
    </row>
    <row r="405" spans="1:7" ht="45" x14ac:dyDescent="0.25">
      <c r="A405" s="19" t="s">
        <v>94</v>
      </c>
      <c r="B405" s="92"/>
      <c r="C405" s="39">
        <v>10</v>
      </c>
      <c r="D405" s="39" t="s">
        <v>6</v>
      </c>
      <c r="E405" s="22" t="s">
        <v>95</v>
      </c>
      <c r="F405" s="138"/>
      <c r="G405" s="74">
        <f>G406</f>
        <v>40.6</v>
      </c>
    </row>
    <row r="406" spans="1:7" ht="75" x14ac:dyDescent="0.25">
      <c r="A406" s="106" t="s">
        <v>255</v>
      </c>
      <c r="B406" s="92"/>
      <c r="C406" s="112">
        <v>10</v>
      </c>
      <c r="D406" s="112" t="s">
        <v>6</v>
      </c>
      <c r="E406" s="68" t="s">
        <v>256</v>
      </c>
      <c r="F406" s="112"/>
      <c r="G406" s="133">
        <f>G407</f>
        <v>40.6</v>
      </c>
    </row>
    <row r="407" spans="1:7" ht="28.5" x14ac:dyDescent="0.2">
      <c r="A407" s="44" t="s">
        <v>64</v>
      </c>
      <c r="B407" s="92"/>
      <c r="C407" s="24">
        <v>10</v>
      </c>
      <c r="D407" s="24" t="s">
        <v>6</v>
      </c>
      <c r="E407" s="30" t="s">
        <v>256</v>
      </c>
      <c r="F407" s="24">
        <v>300</v>
      </c>
      <c r="G407" s="137">
        <f t="shared" ref="G407" si="27">G408</f>
        <v>40.6</v>
      </c>
    </row>
    <row r="408" spans="1:7" ht="42.75" x14ac:dyDescent="0.2">
      <c r="A408" s="20" t="s">
        <v>291</v>
      </c>
      <c r="B408" s="92"/>
      <c r="C408" s="37">
        <v>10</v>
      </c>
      <c r="D408" s="37" t="s">
        <v>6</v>
      </c>
      <c r="E408" s="30" t="s">
        <v>256</v>
      </c>
      <c r="F408" s="37">
        <v>320</v>
      </c>
      <c r="G408" s="137">
        <v>40.6</v>
      </c>
    </row>
    <row r="409" spans="1:7" ht="36" customHeight="1" x14ac:dyDescent="0.25">
      <c r="A409" s="139" t="s">
        <v>22</v>
      </c>
      <c r="B409" s="139"/>
      <c r="C409" s="100"/>
      <c r="D409" s="35"/>
      <c r="E409" s="140"/>
      <c r="F409" s="100"/>
      <c r="G409" s="141">
        <f>G11+G109+G120+G127+G238+G313</f>
        <v>943608.6</v>
      </c>
    </row>
    <row r="410" spans="1:7" x14ac:dyDescent="0.2">
      <c r="C410" s="17"/>
      <c r="D410" s="17"/>
      <c r="F410" s="17"/>
    </row>
    <row r="411" spans="1:7" x14ac:dyDescent="0.2">
      <c r="C411" s="17"/>
      <c r="D411" s="17"/>
      <c r="F411" s="17"/>
    </row>
    <row r="412" spans="1:7" x14ac:dyDescent="0.2">
      <c r="C412" s="17"/>
      <c r="D412" s="17"/>
      <c r="F412" s="17"/>
      <c r="G412" s="18"/>
    </row>
    <row r="413" spans="1:7" x14ac:dyDescent="0.2">
      <c r="C413" s="17"/>
      <c r="D413" s="17"/>
      <c r="F413" s="17"/>
      <c r="G413" s="18"/>
    </row>
    <row r="414" spans="1:7" x14ac:dyDescent="0.2">
      <c r="C414" s="17"/>
      <c r="D414" s="17"/>
      <c r="F414" s="17"/>
    </row>
    <row r="415" spans="1:7" x14ac:dyDescent="0.2">
      <c r="C415" s="17"/>
      <c r="D415" s="17"/>
      <c r="F415" s="17"/>
    </row>
    <row r="416" spans="1:7" x14ac:dyDescent="0.2">
      <c r="C416" s="17"/>
      <c r="D416" s="17"/>
      <c r="F416" s="17"/>
    </row>
    <row r="417" spans="3:6" x14ac:dyDescent="0.2">
      <c r="C417" s="17"/>
      <c r="D417" s="17"/>
      <c r="F417" s="17"/>
    </row>
    <row r="418" spans="3:6" x14ac:dyDescent="0.2">
      <c r="C418" s="17"/>
      <c r="D418" s="17"/>
      <c r="F418" s="17"/>
    </row>
    <row r="419" spans="3:6" x14ac:dyDescent="0.2">
      <c r="C419" s="17"/>
      <c r="D419" s="17"/>
      <c r="F419" s="17"/>
    </row>
    <row r="420" spans="3:6" x14ac:dyDescent="0.2">
      <c r="C420" s="17"/>
      <c r="D420" s="17"/>
      <c r="F420" s="17"/>
    </row>
    <row r="421" spans="3:6" x14ac:dyDescent="0.2">
      <c r="C421" s="17"/>
      <c r="F421" s="17"/>
    </row>
    <row r="422" spans="3:6" x14ac:dyDescent="0.2">
      <c r="D422" s="17"/>
    </row>
    <row r="423" spans="3:6" x14ac:dyDescent="0.2">
      <c r="C423" s="17"/>
      <c r="D423" s="17"/>
      <c r="F423" s="17"/>
    </row>
    <row r="424" spans="3:6" x14ac:dyDescent="0.2">
      <c r="C424" s="17"/>
      <c r="D424" s="17"/>
      <c r="F424" s="17"/>
    </row>
    <row r="425" spans="3:6" x14ac:dyDescent="0.2">
      <c r="C425" s="17"/>
      <c r="D425" s="17"/>
      <c r="F425" s="17"/>
    </row>
    <row r="426" spans="3:6" x14ac:dyDescent="0.2">
      <c r="C426" s="17"/>
      <c r="D426" s="17"/>
      <c r="F426" s="17"/>
    </row>
    <row r="427" spans="3:6" x14ac:dyDescent="0.2">
      <c r="C427" s="17"/>
      <c r="D427" s="17"/>
      <c r="F427" s="17"/>
    </row>
    <row r="428" spans="3:6" x14ac:dyDescent="0.2">
      <c r="C428" s="17"/>
      <c r="D428" s="17"/>
      <c r="F428" s="17"/>
    </row>
    <row r="429" spans="3:6" x14ac:dyDescent="0.2">
      <c r="C429" s="17"/>
      <c r="D429" s="17"/>
      <c r="F429" s="17"/>
    </row>
    <row r="430" spans="3:6" x14ac:dyDescent="0.2">
      <c r="C430" s="17"/>
      <c r="D430" s="17"/>
      <c r="F430" s="17"/>
    </row>
    <row r="431" spans="3:6" x14ac:dyDescent="0.2">
      <c r="C431" s="17"/>
      <c r="D431" s="17"/>
      <c r="F431" s="17"/>
    </row>
    <row r="432" spans="3:6" x14ac:dyDescent="0.2">
      <c r="C432" s="17"/>
      <c r="D432" s="17"/>
      <c r="F432" s="17"/>
    </row>
    <row r="433" spans="3:6" x14ac:dyDescent="0.2">
      <c r="C433" s="17"/>
      <c r="D433" s="17"/>
      <c r="F433" s="17"/>
    </row>
    <row r="434" spans="3:6" x14ac:dyDescent="0.2">
      <c r="C434" s="17"/>
      <c r="D434" s="17"/>
      <c r="F434" s="17"/>
    </row>
    <row r="435" spans="3:6" x14ac:dyDescent="0.2">
      <c r="C435" s="17"/>
      <c r="D435" s="17"/>
      <c r="F435" s="17"/>
    </row>
    <row r="436" spans="3:6" x14ac:dyDescent="0.2">
      <c r="C436" s="17"/>
      <c r="D436" s="17"/>
      <c r="F436" s="17"/>
    </row>
    <row r="437" spans="3:6" x14ac:dyDescent="0.2">
      <c r="C437" s="17"/>
      <c r="D437" s="17"/>
      <c r="F437" s="17"/>
    </row>
    <row r="438" spans="3:6" x14ac:dyDescent="0.2">
      <c r="C438" s="17"/>
      <c r="D438" s="17"/>
      <c r="F438" s="17"/>
    </row>
    <row r="439" spans="3:6" x14ac:dyDescent="0.2">
      <c r="C439" s="17"/>
      <c r="D439" s="17"/>
      <c r="F439" s="17"/>
    </row>
    <row r="440" spans="3:6" x14ac:dyDescent="0.2">
      <c r="C440" s="17"/>
      <c r="D440" s="17"/>
      <c r="F440" s="17"/>
    </row>
    <row r="441" spans="3:6" x14ac:dyDescent="0.2">
      <c r="C441" s="17"/>
      <c r="D441" s="17"/>
      <c r="F441" s="17"/>
    </row>
    <row r="442" spans="3:6" x14ac:dyDescent="0.2">
      <c r="C442" s="17"/>
      <c r="D442" s="17"/>
      <c r="F442" s="17"/>
    </row>
    <row r="443" spans="3:6" x14ac:dyDescent="0.2">
      <c r="C443" s="17"/>
      <c r="D443" s="17"/>
      <c r="F443" s="17"/>
    </row>
    <row r="444" spans="3:6" x14ac:dyDescent="0.2">
      <c r="C444" s="17"/>
      <c r="D444" s="17"/>
      <c r="F444" s="17"/>
    </row>
    <row r="445" spans="3:6" x14ac:dyDescent="0.2">
      <c r="C445" s="17"/>
      <c r="D445" s="17"/>
      <c r="F445" s="17"/>
    </row>
    <row r="446" spans="3:6" x14ac:dyDescent="0.2">
      <c r="C446" s="17"/>
      <c r="D446" s="17"/>
      <c r="F446" s="17"/>
    </row>
    <row r="447" spans="3:6" x14ac:dyDescent="0.2">
      <c r="C447" s="17"/>
      <c r="D447" s="17"/>
      <c r="F447" s="17"/>
    </row>
    <row r="448" spans="3:6" x14ac:dyDescent="0.2">
      <c r="C448" s="17"/>
      <c r="D448" s="17"/>
      <c r="F448" s="17"/>
    </row>
    <row r="449" spans="3:6" x14ac:dyDescent="0.2">
      <c r="C449" s="17"/>
      <c r="D449" s="17"/>
      <c r="F449" s="17"/>
    </row>
    <row r="450" spans="3:6" x14ac:dyDescent="0.2">
      <c r="C450" s="17"/>
      <c r="D450" s="17"/>
      <c r="F450" s="17"/>
    </row>
    <row r="451" spans="3:6" x14ac:dyDescent="0.2">
      <c r="C451" s="17"/>
      <c r="D451" s="17"/>
      <c r="F451" s="17"/>
    </row>
    <row r="452" spans="3:6" x14ac:dyDescent="0.2">
      <c r="C452" s="17"/>
      <c r="D452" s="17"/>
      <c r="F452" s="17"/>
    </row>
    <row r="453" spans="3:6" x14ac:dyDescent="0.2">
      <c r="C453" s="17"/>
      <c r="D453" s="17"/>
      <c r="F453" s="17"/>
    </row>
    <row r="454" spans="3:6" x14ac:dyDescent="0.2">
      <c r="C454" s="17"/>
      <c r="D454" s="17"/>
      <c r="F454" s="17"/>
    </row>
    <row r="455" spans="3:6" x14ac:dyDescent="0.2">
      <c r="C455" s="17"/>
      <c r="D455" s="17"/>
      <c r="F455" s="17"/>
    </row>
    <row r="456" spans="3:6" x14ac:dyDescent="0.2">
      <c r="C456" s="17"/>
      <c r="D456" s="17"/>
      <c r="F456" s="17"/>
    </row>
    <row r="457" spans="3:6" x14ac:dyDescent="0.2">
      <c r="C457" s="17"/>
      <c r="F457" s="17"/>
    </row>
    <row r="466" spans="3:6" x14ac:dyDescent="0.2">
      <c r="D466" s="17"/>
    </row>
    <row r="467" spans="3:6" x14ac:dyDescent="0.2">
      <c r="C467" s="17"/>
      <c r="D467" s="17"/>
      <c r="F467" s="17"/>
    </row>
    <row r="468" spans="3:6" x14ac:dyDescent="0.2">
      <c r="C468" s="17"/>
      <c r="D468" s="17"/>
      <c r="F468" s="17"/>
    </row>
    <row r="469" spans="3:6" x14ac:dyDescent="0.2">
      <c r="C469" s="17"/>
      <c r="D469" s="17"/>
      <c r="F469" s="17"/>
    </row>
    <row r="470" spans="3:6" x14ac:dyDescent="0.2">
      <c r="C470" s="17"/>
      <c r="D470" s="17"/>
      <c r="F470" s="17"/>
    </row>
    <row r="471" spans="3:6" x14ac:dyDescent="0.2">
      <c r="C471" s="17"/>
      <c r="D471" s="17"/>
      <c r="F471" s="17"/>
    </row>
    <row r="472" spans="3:6" x14ac:dyDescent="0.2">
      <c r="C472" s="17"/>
      <c r="D472" s="17"/>
      <c r="F472" s="17"/>
    </row>
    <row r="473" spans="3:6" x14ac:dyDescent="0.2">
      <c r="C473" s="17"/>
      <c r="D473" s="17"/>
      <c r="F473" s="17"/>
    </row>
    <row r="474" spans="3:6" x14ac:dyDescent="0.2">
      <c r="C474" s="17"/>
      <c r="D474" s="17"/>
      <c r="F474" s="17"/>
    </row>
    <row r="475" spans="3:6" x14ac:dyDescent="0.2">
      <c r="C475" s="17"/>
      <c r="D475" s="17"/>
      <c r="F475" s="17"/>
    </row>
    <row r="476" spans="3:6" x14ac:dyDescent="0.2">
      <c r="C476" s="17"/>
      <c r="D476" s="17"/>
      <c r="F476" s="17"/>
    </row>
    <row r="477" spans="3:6" x14ac:dyDescent="0.2">
      <c r="C477" s="17"/>
      <c r="D477" s="17"/>
      <c r="F477" s="17"/>
    </row>
    <row r="478" spans="3:6" x14ac:dyDescent="0.2">
      <c r="C478" s="17"/>
      <c r="D478" s="17"/>
      <c r="F478" s="17"/>
    </row>
    <row r="479" spans="3:6" x14ac:dyDescent="0.2">
      <c r="C479" s="17"/>
      <c r="D479" s="17"/>
      <c r="F479" s="17"/>
    </row>
    <row r="480" spans="3:6" x14ac:dyDescent="0.2">
      <c r="C480" s="17"/>
      <c r="D480" s="17"/>
      <c r="F480" s="17"/>
    </row>
    <row r="481" spans="3:6" x14ac:dyDescent="0.2">
      <c r="C481" s="17"/>
      <c r="D481" s="17"/>
      <c r="F481" s="17"/>
    </row>
    <row r="482" spans="3:6" x14ac:dyDescent="0.2">
      <c r="C482" s="17"/>
      <c r="D482" s="17"/>
      <c r="F482" s="17"/>
    </row>
    <row r="483" spans="3:6" x14ac:dyDescent="0.2">
      <c r="C483" s="17"/>
      <c r="D483" s="17"/>
      <c r="F483" s="17"/>
    </row>
    <row r="484" spans="3:6" x14ac:dyDescent="0.2">
      <c r="C484" s="17"/>
      <c r="D484" s="17"/>
      <c r="F484" s="17"/>
    </row>
    <row r="485" spans="3:6" x14ac:dyDescent="0.2">
      <c r="C485" s="17"/>
      <c r="D485" s="17"/>
      <c r="F485" s="17"/>
    </row>
    <row r="486" spans="3:6" x14ac:dyDescent="0.2">
      <c r="C486" s="17"/>
      <c r="D486" s="17"/>
      <c r="F486" s="17"/>
    </row>
    <row r="487" spans="3:6" x14ac:dyDescent="0.2">
      <c r="C487" s="17"/>
      <c r="D487" s="17"/>
      <c r="F487" s="17"/>
    </row>
    <row r="488" spans="3:6" x14ac:dyDescent="0.2">
      <c r="C488" s="17"/>
      <c r="D488" s="17"/>
      <c r="F488" s="17"/>
    </row>
    <row r="489" spans="3:6" x14ac:dyDescent="0.2">
      <c r="C489" s="17"/>
      <c r="D489" s="17"/>
      <c r="F489" s="17"/>
    </row>
    <row r="490" spans="3:6" x14ac:dyDescent="0.2">
      <c r="C490" s="17"/>
      <c r="D490" s="17"/>
      <c r="F490" s="17"/>
    </row>
    <row r="491" spans="3:6" x14ac:dyDescent="0.2">
      <c r="C491" s="17"/>
      <c r="D491" s="17"/>
      <c r="F491" s="17"/>
    </row>
    <row r="492" spans="3:6" x14ac:dyDescent="0.2">
      <c r="C492" s="17"/>
      <c r="D492" s="17"/>
      <c r="F492" s="17"/>
    </row>
    <row r="493" spans="3:6" x14ac:dyDescent="0.2">
      <c r="C493" s="17"/>
      <c r="D493" s="17"/>
      <c r="F493" s="17"/>
    </row>
    <row r="494" spans="3:6" x14ac:dyDescent="0.2">
      <c r="C494" s="17"/>
      <c r="D494" s="17"/>
      <c r="F494" s="17"/>
    </row>
    <row r="495" spans="3:6" x14ac:dyDescent="0.2">
      <c r="C495" s="17"/>
      <c r="D495" s="17"/>
      <c r="F495" s="17"/>
    </row>
    <row r="496" spans="3:6" x14ac:dyDescent="0.2">
      <c r="C496" s="17"/>
      <c r="D496" s="17"/>
      <c r="F496" s="17"/>
    </row>
    <row r="497" spans="3:6" x14ac:dyDescent="0.2">
      <c r="C497" s="17"/>
      <c r="D497" s="17"/>
      <c r="F497" s="17"/>
    </row>
    <row r="498" spans="3:6" x14ac:dyDescent="0.2">
      <c r="C498" s="17"/>
      <c r="D498" s="17"/>
      <c r="F498" s="17"/>
    </row>
    <row r="499" spans="3:6" x14ac:dyDescent="0.2">
      <c r="C499" s="17"/>
      <c r="D499" s="17"/>
      <c r="F499" s="17"/>
    </row>
    <row r="500" spans="3:6" x14ac:dyDescent="0.2">
      <c r="C500" s="17"/>
      <c r="D500" s="17"/>
      <c r="F500" s="17"/>
    </row>
    <row r="501" spans="3:6" x14ac:dyDescent="0.2">
      <c r="C501" s="17"/>
      <c r="D501" s="17"/>
      <c r="F501" s="17"/>
    </row>
    <row r="502" spans="3:6" x14ac:dyDescent="0.2">
      <c r="C502" s="17"/>
      <c r="D502" s="17"/>
      <c r="F502" s="17"/>
    </row>
    <row r="503" spans="3:6" x14ac:dyDescent="0.2">
      <c r="C503" s="17"/>
      <c r="D503" s="17"/>
      <c r="F503" s="17"/>
    </row>
    <row r="504" spans="3:6" x14ac:dyDescent="0.2">
      <c r="C504" s="17"/>
      <c r="D504" s="17"/>
      <c r="F504" s="17"/>
    </row>
    <row r="505" spans="3:6" x14ac:dyDescent="0.2">
      <c r="C505" s="17"/>
      <c r="D505" s="17"/>
      <c r="F505" s="17"/>
    </row>
    <row r="506" spans="3:6" x14ac:dyDescent="0.2">
      <c r="C506" s="17"/>
      <c r="D506" s="17"/>
      <c r="F506" s="17"/>
    </row>
    <row r="507" spans="3:6" x14ac:dyDescent="0.2">
      <c r="C507" s="17"/>
      <c r="D507" s="17"/>
      <c r="F507" s="17"/>
    </row>
    <row r="508" spans="3:6" x14ac:dyDescent="0.2">
      <c r="C508" s="17"/>
      <c r="D508" s="17"/>
      <c r="F508" s="17"/>
    </row>
    <row r="509" spans="3:6" x14ac:dyDescent="0.2">
      <c r="C509" s="17"/>
      <c r="D509" s="17"/>
      <c r="F509" s="17"/>
    </row>
    <row r="510" spans="3:6" x14ac:dyDescent="0.2">
      <c r="C510" s="17"/>
      <c r="D510" s="17"/>
      <c r="F510" s="17"/>
    </row>
    <row r="511" spans="3:6" x14ac:dyDescent="0.2">
      <c r="C511" s="17"/>
      <c r="D511" s="17"/>
      <c r="F511" s="17"/>
    </row>
    <row r="512" spans="3:6" x14ac:dyDescent="0.2">
      <c r="C512" s="17"/>
      <c r="D512" s="17"/>
      <c r="F512" s="17"/>
    </row>
    <row r="513" spans="3:6" x14ac:dyDescent="0.2">
      <c r="C513" s="17"/>
      <c r="D513" s="17"/>
      <c r="F513" s="17"/>
    </row>
    <row r="514" spans="3:6" x14ac:dyDescent="0.2">
      <c r="C514" s="17"/>
      <c r="D514" s="17"/>
      <c r="F514" s="17"/>
    </row>
    <row r="515" spans="3:6" x14ac:dyDescent="0.2">
      <c r="C515" s="17"/>
      <c r="D515" s="17"/>
      <c r="F515" s="17"/>
    </row>
    <row r="516" spans="3:6" x14ac:dyDescent="0.2">
      <c r="C516" s="17"/>
      <c r="D516" s="17"/>
      <c r="F516" s="17"/>
    </row>
    <row r="517" spans="3:6" x14ac:dyDescent="0.2">
      <c r="C517" s="17"/>
      <c r="D517" s="17"/>
      <c r="F517" s="17"/>
    </row>
    <row r="518" spans="3:6" x14ac:dyDescent="0.2">
      <c r="C518" s="17"/>
      <c r="D518" s="17"/>
      <c r="F518" s="17"/>
    </row>
    <row r="519" spans="3:6" x14ac:dyDescent="0.2">
      <c r="C519" s="17"/>
      <c r="D519" s="17"/>
      <c r="F519" s="17"/>
    </row>
    <row r="520" spans="3:6" x14ac:dyDescent="0.2">
      <c r="C520" s="17"/>
      <c r="D520" s="17"/>
      <c r="F520" s="17"/>
    </row>
    <row r="521" spans="3:6" x14ac:dyDescent="0.2">
      <c r="C521" s="17"/>
      <c r="D521" s="17"/>
      <c r="F521" s="17"/>
    </row>
    <row r="522" spans="3:6" x14ac:dyDescent="0.2">
      <c r="C522" s="17"/>
      <c r="D522" s="17"/>
      <c r="F522" s="17"/>
    </row>
    <row r="523" spans="3:6" x14ac:dyDescent="0.2">
      <c r="C523" s="17"/>
      <c r="D523" s="17"/>
      <c r="F523" s="17"/>
    </row>
    <row r="524" spans="3:6" x14ac:dyDescent="0.2">
      <c r="C524" s="17"/>
      <c r="D524" s="17"/>
      <c r="F524" s="17"/>
    </row>
    <row r="525" spans="3:6" x14ac:dyDescent="0.2">
      <c r="C525" s="17"/>
      <c r="D525" s="17"/>
      <c r="F525" s="17"/>
    </row>
    <row r="526" spans="3:6" x14ac:dyDescent="0.2">
      <c r="C526" s="17"/>
      <c r="D526" s="17"/>
      <c r="F526" s="17"/>
    </row>
    <row r="527" spans="3:6" x14ac:dyDescent="0.2">
      <c r="C527" s="17"/>
      <c r="D527" s="17"/>
      <c r="F527" s="17"/>
    </row>
    <row r="528" spans="3:6" x14ac:dyDescent="0.2">
      <c r="C528" s="17"/>
      <c r="D528" s="17"/>
      <c r="F528" s="17"/>
    </row>
    <row r="529" spans="3:6" x14ac:dyDescent="0.2">
      <c r="C529" s="17"/>
      <c r="D529" s="17"/>
      <c r="F529" s="17"/>
    </row>
    <row r="530" spans="3:6" x14ac:dyDescent="0.2">
      <c r="C530" s="17"/>
      <c r="D530" s="17"/>
      <c r="F530" s="17"/>
    </row>
    <row r="531" spans="3:6" x14ac:dyDescent="0.2">
      <c r="C531" s="17"/>
      <c r="D531" s="17"/>
      <c r="F531" s="17"/>
    </row>
    <row r="532" spans="3:6" x14ac:dyDescent="0.2">
      <c r="C532" s="17"/>
      <c r="D532" s="17"/>
      <c r="F532" s="17"/>
    </row>
    <row r="533" spans="3:6" x14ac:dyDescent="0.2">
      <c r="C533" s="17"/>
      <c r="D533" s="17"/>
      <c r="F533" s="17"/>
    </row>
    <row r="534" spans="3:6" x14ac:dyDescent="0.2">
      <c r="C534" s="17"/>
      <c r="D534" s="17"/>
      <c r="F534" s="17"/>
    </row>
    <row r="535" spans="3:6" x14ac:dyDescent="0.2">
      <c r="C535" s="17"/>
      <c r="D535" s="17"/>
      <c r="F535" s="17"/>
    </row>
    <row r="536" spans="3:6" x14ac:dyDescent="0.2">
      <c r="C536" s="17"/>
      <c r="D536" s="17"/>
      <c r="F536" s="17"/>
    </row>
    <row r="537" spans="3:6" x14ac:dyDescent="0.2">
      <c r="C537" s="17"/>
      <c r="D537" s="17"/>
      <c r="F537" s="17"/>
    </row>
    <row r="538" spans="3:6" x14ac:dyDescent="0.2">
      <c r="C538" s="17"/>
      <c r="D538" s="17"/>
      <c r="F538" s="17"/>
    </row>
    <row r="539" spans="3:6" x14ac:dyDescent="0.2">
      <c r="C539" s="17"/>
      <c r="D539" s="17"/>
      <c r="F539" s="17"/>
    </row>
    <row r="540" spans="3:6" x14ac:dyDescent="0.2">
      <c r="C540" s="17"/>
      <c r="D540" s="17"/>
      <c r="F540" s="17"/>
    </row>
    <row r="541" spans="3:6" x14ac:dyDescent="0.2">
      <c r="C541" s="17"/>
      <c r="D541" s="17"/>
      <c r="F541" s="17"/>
    </row>
    <row r="542" spans="3:6" x14ac:dyDescent="0.2">
      <c r="C542" s="17"/>
      <c r="D542" s="17"/>
      <c r="F542" s="17"/>
    </row>
    <row r="543" spans="3:6" x14ac:dyDescent="0.2">
      <c r="C543" s="17"/>
      <c r="D543" s="17"/>
      <c r="F543" s="17"/>
    </row>
    <row r="544" spans="3:6" x14ac:dyDescent="0.2">
      <c r="C544" s="17"/>
      <c r="D544" s="17"/>
      <c r="F544" s="17"/>
    </row>
    <row r="545" spans="3:6" x14ac:dyDescent="0.2">
      <c r="C545" s="17"/>
      <c r="D545" s="17"/>
      <c r="F545" s="17"/>
    </row>
    <row r="546" spans="3:6" x14ac:dyDescent="0.2">
      <c r="C546" s="17"/>
      <c r="D546" s="17"/>
      <c r="F546" s="17"/>
    </row>
    <row r="547" spans="3:6" x14ac:dyDescent="0.2">
      <c r="C547" s="17"/>
      <c r="D547" s="17"/>
      <c r="F547" s="17"/>
    </row>
    <row r="548" spans="3:6" x14ac:dyDescent="0.2">
      <c r="C548" s="17"/>
      <c r="D548" s="17"/>
      <c r="F548" s="17"/>
    </row>
    <row r="549" spans="3:6" x14ac:dyDescent="0.2">
      <c r="C549" s="17"/>
      <c r="D549" s="17"/>
      <c r="F549" s="17"/>
    </row>
    <row r="550" spans="3:6" x14ac:dyDescent="0.2">
      <c r="C550" s="17"/>
      <c r="D550" s="17"/>
      <c r="F550" s="17"/>
    </row>
    <row r="551" spans="3:6" x14ac:dyDescent="0.2">
      <c r="C551" s="17"/>
      <c r="D551" s="17"/>
      <c r="F551" s="17"/>
    </row>
    <row r="552" spans="3:6" x14ac:dyDescent="0.2">
      <c r="C552" s="17"/>
      <c r="D552" s="17"/>
      <c r="F552" s="17"/>
    </row>
    <row r="553" spans="3:6" x14ac:dyDescent="0.2">
      <c r="C553" s="17"/>
      <c r="D553" s="17"/>
      <c r="F553" s="17"/>
    </row>
    <row r="554" spans="3:6" x14ac:dyDescent="0.2">
      <c r="C554" s="17"/>
      <c r="D554" s="17"/>
      <c r="F554" s="17"/>
    </row>
    <row r="555" spans="3:6" x14ac:dyDescent="0.2">
      <c r="C555" s="17"/>
      <c r="D555" s="17"/>
      <c r="F555" s="17"/>
    </row>
    <row r="556" spans="3:6" x14ac:dyDescent="0.2">
      <c r="C556" s="17"/>
      <c r="D556" s="17"/>
      <c r="F556" s="17"/>
    </row>
    <row r="557" spans="3:6" x14ac:dyDescent="0.2">
      <c r="C557" s="17"/>
      <c r="D557" s="17"/>
      <c r="F557" s="17"/>
    </row>
    <row r="558" spans="3:6" x14ac:dyDescent="0.2">
      <c r="C558" s="17"/>
      <c r="D558" s="17"/>
      <c r="F558" s="17"/>
    </row>
    <row r="559" spans="3:6" x14ac:dyDescent="0.2">
      <c r="C559" s="17"/>
      <c r="D559" s="17"/>
      <c r="F559" s="17"/>
    </row>
    <row r="560" spans="3:6" x14ac:dyDescent="0.2">
      <c r="C560" s="17"/>
      <c r="D560" s="17"/>
      <c r="F560" s="17"/>
    </row>
    <row r="561" spans="3:6" x14ac:dyDescent="0.2">
      <c r="C561" s="17"/>
      <c r="D561" s="17"/>
      <c r="F561" s="17"/>
    </row>
    <row r="562" spans="3:6" x14ac:dyDescent="0.2">
      <c r="C562" s="17"/>
      <c r="D562" s="17"/>
      <c r="F562" s="17"/>
    </row>
    <row r="563" spans="3:6" x14ac:dyDescent="0.2">
      <c r="C563" s="17"/>
      <c r="D563" s="17"/>
      <c r="F563" s="17"/>
    </row>
    <row r="564" spans="3:6" x14ac:dyDescent="0.2">
      <c r="C564" s="17"/>
      <c r="D564" s="17"/>
      <c r="F564" s="17"/>
    </row>
    <row r="565" spans="3:6" x14ac:dyDescent="0.2">
      <c r="C565" s="17"/>
      <c r="D565" s="17"/>
      <c r="F565" s="17"/>
    </row>
    <row r="566" spans="3:6" x14ac:dyDescent="0.2">
      <c r="C566" s="17"/>
      <c r="D566" s="17"/>
      <c r="F566" s="17"/>
    </row>
    <row r="567" spans="3:6" x14ac:dyDescent="0.2">
      <c r="C567" s="17"/>
      <c r="D567" s="17"/>
      <c r="F567" s="17"/>
    </row>
    <row r="568" spans="3:6" x14ac:dyDescent="0.2">
      <c r="C568" s="17"/>
      <c r="D568" s="17"/>
      <c r="F568" s="17"/>
    </row>
    <row r="569" spans="3:6" x14ac:dyDescent="0.2">
      <c r="C569" s="17"/>
      <c r="D569" s="17"/>
      <c r="F569" s="17"/>
    </row>
    <row r="570" spans="3:6" x14ac:dyDescent="0.2">
      <c r="C570" s="17"/>
      <c r="D570" s="17"/>
      <c r="F570" s="17"/>
    </row>
    <row r="571" spans="3:6" x14ac:dyDescent="0.2">
      <c r="C571" s="17"/>
      <c r="D571" s="17"/>
      <c r="F571" s="17"/>
    </row>
    <row r="572" spans="3:6" x14ac:dyDescent="0.2">
      <c r="C572" s="17"/>
      <c r="D572" s="17"/>
      <c r="F572" s="17"/>
    </row>
    <row r="573" spans="3:6" x14ac:dyDescent="0.2">
      <c r="C573" s="17"/>
      <c r="D573" s="17"/>
      <c r="F573" s="17"/>
    </row>
    <row r="574" spans="3:6" x14ac:dyDescent="0.2">
      <c r="C574" s="17"/>
      <c r="D574" s="17"/>
      <c r="F574" s="17"/>
    </row>
    <row r="575" spans="3:6" x14ac:dyDescent="0.2">
      <c r="C575" s="17"/>
      <c r="D575" s="17"/>
      <c r="F575" s="17"/>
    </row>
    <row r="576" spans="3:6" x14ac:dyDescent="0.2">
      <c r="C576" s="17"/>
      <c r="D576" s="17"/>
      <c r="F576" s="17"/>
    </row>
    <row r="577" spans="3:6" x14ac:dyDescent="0.2">
      <c r="C577" s="17"/>
      <c r="D577" s="17"/>
      <c r="F577" s="17"/>
    </row>
    <row r="578" spans="3:6" x14ac:dyDescent="0.2">
      <c r="C578" s="17"/>
      <c r="D578" s="17"/>
      <c r="F578" s="17"/>
    </row>
    <row r="579" spans="3:6" x14ac:dyDescent="0.2">
      <c r="C579" s="17"/>
      <c r="D579" s="17"/>
      <c r="F579" s="17"/>
    </row>
    <row r="580" spans="3:6" x14ac:dyDescent="0.2">
      <c r="C580" s="17"/>
      <c r="D580" s="17"/>
      <c r="F580" s="17"/>
    </row>
    <row r="581" spans="3:6" x14ac:dyDescent="0.2">
      <c r="C581" s="17"/>
      <c r="D581" s="17"/>
      <c r="F581" s="17"/>
    </row>
    <row r="582" spans="3:6" x14ac:dyDescent="0.2">
      <c r="C582" s="17"/>
      <c r="D582" s="17"/>
      <c r="F582" s="17"/>
    </row>
    <row r="583" spans="3:6" x14ac:dyDescent="0.2">
      <c r="C583" s="17"/>
      <c r="D583" s="17"/>
      <c r="F583" s="17"/>
    </row>
    <row r="584" spans="3:6" x14ac:dyDescent="0.2">
      <c r="C584" s="17"/>
      <c r="D584" s="17"/>
      <c r="F584" s="17"/>
    </row>
    <row r="585" spans="3:6" x14ac:dyDescent="0.2">
      <c r="C585" s="17"/>
      <c r="D585" s="17"/>
      <c r="F585" s="17"/>
    </row>
    <row r="586" spans="3:6" x14ac:dyDescent="0.2">
      <c r="C586" s="17"/>
      <c r="D586" s="17"/>
      <c r="F586" s="17"/>
    </row>
    <row r="587" spans="3:6" x14ac:dyDescent="0.2">
      <c r="C587" s="17"/>
      <c r="D587" s="17"/>
      <c r="F587" s="17"/>
    </row>
    <row r="588" spans="3:6" x14ac:dyDescent="0.2">
      <c r="C588" s="17"/>
      <c r="D588" s="17"/>
      <c r="F588" s="17"/>
    </row>
    <row r="589" spans="3:6" x14ac:dyDescent="0.2">
      <c r="C589" s="17"/>
      <c r="D589" s="17"/>
      <c r="F589" s="17"/>
    </row>
    <row r="590" spans="3:6" x14ac:dyDescent="0.2">
      <c r="C590" s="17"/>
      <c r="D590" s="17"/>
      <c r="F590" s="17"/>
    </row>
    <row r="591" spans="3:6" x14ac:dyDescent="0.2">
      <c r="C591" s="17"/>
      <c r="D591" s="17"/>
      <c r="F591" s="17"/>
    </row>
    <row r="592" spans="3:6" x14ac:dyDescent="0.2">
      <c r="C592" s="17"/>
      <c r="D592" s="17"/>
      <c r="F592" s="17"/>
    </row>
    <row r="593" spans="3:6" x14ac:dyDescent="0.2">
      <c r="C593" s="17"/>
      <c r="D593" s="17"/>
      <c r="F593" s="17"/>
    </row>
    <row r="594" spans="3:6" x14ac:dyDescent="0.2">
      <c r="C594" s="17"/>
      <c r="D594" s="17"/>
      <c r="F594" s="17"/>
    </row>
    <row r="595" spans="3:6" x14ac:dyDescent="0.2">
      <c r="C595" s="17"/>
      <c r="D595" s="17"/>
      <c r="F595" s="17"/>
    </row>
    <row r="596" spans="3:6" x14ac:dyDescent="0.2">
      <c r="C596" s="17"/>
      <c r="D596" s="17"/>
      <c r="F596" s="17"/>
    </row>
    <row r="597" spans="3:6" x14ac:dyDescent="0.2">
      <c r="C597" s="17"/>
      <c r="D597" s="17"/>
      <c r="F597" s="17"/>
    </row>
    <row r="598" spans="3:6" x14ac:dyDescent="0.2">
      <c r="C598" s="17"/>
      <c r="D598" s="17"/>
      <c r="F598" s="17"/>
    </row>
    <row r="599" spans="3:6" x14ac:dyDescent="0.2">
      <c r="C599" s="17"/>
      <c r="D599" s="17"/>
      <c r="F599" s="17"/>
    </row>
    <row r="600" spans="3:6" x14ac:dyDescent="0.2">
      <c r="C600" s="17"/>
      <c r="D600" s="17"/>
      <c r="F600" s="17"/>
    </row>
    <row r="601" spans="3:6" x14ac:dyDescent="0.2">
      <c r="C601" s="17"/>
      <c r="D601" s="17"/>
      <c r="F601" s="17"/>
    </row>
    <row r="602" spans="3:6" x14ac:dyDescent="0.2">
      <c r="C602" s="17"/>
      <c r="D602" s="17"/>
      <c r="F602" s="17"/>
    </row>
    <row r="603" spans="3:6" x14ac:dyDescent="0.2">
      <c r="C603" s="17"/>
      <c r="D603" s="17"/>
      <c r="F603" s="17"/>
    </row>
    <row r="604" spans="3:6" x14ac:dyDescent="0.2">
      <c r="C604" s="17"/>
      <c r="D604" s="17"/>
      <c r="F604" s="17"/>
    </row>
    <row r="605" spans="3:6" x14ac:dyDescent="0.2">
      <c r="C605" s="17"/>
      <c r="D605" s="17"/>
      <c r="F605" s="17"/>
    </row>
    <row r="606" spans="3:6" x14ac:dyDescent="0.2">
      <c r="C606" s="17"/>
      <c r="D606" s="17"/>
      <c r="F606" s="17"/>
    </row>
    <row r="607" spans="3:6" x14ac:dyDescent="0.2">
      <c r="C607" s="17"/>
      <c r="D607" s="17"/>
      <c r="F607" s="17"/>
    </row>
    <row r="608" spans="3:6" x14ac:dyDescent="0.2">
      <c r="C608" s="17"/>
      <c r="D608" s="17"/>
      <c r="F608" s="17"/>
    </row>
    <row r="609" spans="3:6" x14ac:dyDescent="0.2">
      <c r="C609" s="17"/>
      <c r="D609" s="17"/>
      <c r="F609" s="17"/>
    </row>
    <row r="610" spans="3:6" x14ac:dyDescent="0.2">
      <c r="C610" s="17"/>
      <c r="D610" s="17"/>
      <c r="F610" s="17"/>
    </row>
    <row r="611" spans="3:6" x14ac:dyDescent="0.2">
      <c r="C611" s="17"/>
      <c r="D611" s="17"/>
      <c r="F611" s="17"/>
    </row>
    <row r="612" spans="3:6" x14ac:dyDescent="0.2">
      <c r="C612" s="17"/>
      <c r="D612" s="17"/>
      <c r="F612" s="17"/>
    </row>
    <row r="613" spans="3:6" x14ac:dyDescent="0.2">
      <c r="C613" s="17"/>
      <c r="D613" s="17"/>
      <c r="F613" s="17"/>
    </row>
    <row r="614" spans="3:6" x14ac:dyDescent="0.2">
      <c r="C614" s="17"/>
      <c r="D614" s="17"/>
      <c r="F614" s="17"/>
    </row>
    <row r="615" spans="3:6" x14ac:dyDescent="0.2">
      <c r="C615" s="17"/>
      <c r="D615" s="17"/>
      <c r="F615" s="17"/>
    </row>
    <row r="616" spans="3:6" x14ac:dyDescent="0.2">
      <c r="C616" s="17"/>
      <c r="D616" s="17"/>
      <c r="F616" s="17"/>
    </row>
    <row r="617" spans="3:6" x14ac:dyDescent="0.2">
      <c r="C617" s="17"/>
      <c r="D617" s="17"/>
      <c r="F617" s="17"/>
    </row>
    <row r="618" spans="3:6" x14ac:dyDescent="0.2">
      <c r="C618" s="17"/>
      <c r="D618" s="17"/>
      <c r="F618" s="17"/>
    </row>
    <row r="619" spans="3:6" x14ac:dyDescent="0.2">
      <c r="C619" s="17"/>
      <c r="D619" s="17"/>
      <c r="F619" s="17"/>
    </row>
    <row r="620" spans="3:6" x14ac:dyDescent="0.2">
      <c r="C620" s="17"/>
      <c r="D620" s="17"/>
      <c r="F620" s="17"/>
    </row>
    <row r="621" spans="3:6" x14ac:dyDescent="0.2">
      <c r="C621" s="17"/>
      <c r="D621" s="17"/>
      <c r="F621" s="17"/>
    </row>
    <row r="622" spans="3:6" x14ac:dyDescent="0.2">
      <c r="C622" s="17"/>
      <c r="D622" s="17"/>
      <c r="F622" s="17"/>
    </row>
    <row r="623" spans="3:6" x14ac:dyDescent="0.2">
      <c r="C623" s="17"/>
      <c r="D623" s="17"/>
      <c r="F623" s="17"/>
    </row>
    <row r="624" spans="3:6" x14ac:dyDescent="0.2">
      <c r="C624" s="17"/>
      <c r="F624" s="17"/>
    </row>
  </sheetData>
  <autoFilter ref="A10:G409"/>
  <mergeCells count="2">
    <mergeCell ref="A4:G4"/>
    <mergeCell ref="A5:F5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Совет</cp:lastModifiedBy>
  <cp:lastPrinted>2022-03-20T23:09:25Z</cp:lastPrinted>
  <dcterms:created xsi:type="dcterms:W3CDTF">2004-12-14T02:28:06Z</dcterms:created>
  <dcterms:modified xsi:type="dcterms:W3CDTF">2022-03-20T23:10:03Z</dcterms:modified>
</cp:coreProperties>
</file>