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2120" windowHeight="7050"/>
  </bookViews>
  <sheets>
    <sheet name="Лист1 (2)" sheetId="3" r:id="rId1"/>
    <sheet name="Лист1" sheetId="4" r:id="rId2"/>
  </sheets>
  <definedNames>
    <definedName name="_xlnm._FilterDatabase" localSheetId="0" hidden="1">'Лист1 (2)'!$A$11:$D$319</definedName>
    <definedName name="_xlnm.Print_Area" localSheetId="0">'Лист1 (2)'!$A$1:$D$319</definedName>
  </definedNames>
  <calcPr calcId="144525"/>
</workbook>
</file>

<file path=xl/calcChain.xml><?xml version="1.0" encoding="utf-8"?>
<calcChain xmlns="http://schemas.openxmlformats.org/spreadsheetml/2006/main">
  <c r="D63" i="3" l="1"/>
  <c r="D79" i="3"/>
  <c r="D113" i="3"/>
  <c r="D314" i="3" l="1"/>
  <c r="D136" i="3"/>
  <c r="D187" i="3"/>
  <c r="D195" i="3"/>
  <c r="D280" i="3" l="1"/>
  <c r="D279" i="3" s="1"/>
  <c r="D252" i="3" l="1"/>
  <c r="D249" i="3"/>
  <c r="D257" i="3" l="1"/>
  <c r="D180" i="3"/>
  <c r="D141" i="3"/>
  <c r="D53" i="3"/>
  <c r="D41" i="3"/>
  <c r="D125" i="3" l="1"/>
  <c r="D124" i="3" s="1"/>
  <c r="D271" i="3" l="1"/>
  <c r="D270" i="3" s="1"/>
  <c r="D253" i="3"/>
  <c r="D234" i="3"/>
  <c r="D233" i="3" s="1"/>
  <c r="D29" i="3"/>
  <c r="D244" i="3" l="1"/>
  <c r="D122" i="3" l="1"/>
  <c r="D121" i="3" s="1"/>
  <c r="D32" i="3" l="1"/>
  <c r="D31" i="3" s="1"/>
  <c r="D304" i="3" l="1"/>
  <c r="D303" i="3"/>
  <c r="D302" i="3" s="1"/>
  <c r="D140" i="3"/>
  <c r="D139" i="3" s="1"/>
  <c r="D128" i="3"/>
  <c r="D127" i="3" s="1"/>
  <c r="D119" i="3"/>
  <c r="D115" i="3"/>
  <c r="D114" i="3" l="1"/>
  <c r="D105" i="3"/>
  <c r="D104" i="3" s="1"/>
  <c r="D102" i="3"/>
  <c r="D101" i="3" s="1"/>
  <c r="D90" i="3"/>
  <c r="D89" i="3" s="1"/>
  <c r="D84" i="3"/>
  <c r="D83" i="3" s="1"/>
  <c r="D22" i="3" l="1"/>
  <c r="D299" i="3" l="1"/>
  <c r="D240" i="3" l="1"/>
  <c r="D277" i="3" l="1"/>
  <c r="D276" i="3" s="1"/>
  <c r="D310" i="3" l="1"/>
  <c r="D156" i="3"/>
  <c r="D155" i="3" s="1"/>
  <c r="D242" i="3"/>
  <c r="D317" i="3"/>
  <c r="D316" i="3" s="1"/>
  <c r="D315" i="3" s="1"/>
  <c r="D293" i="3"/>
  <c r="D292" i="3" s="1"/>
  <c r="D265" i="3"/>
  <c r="D264" i="3" s="1"/>
  <c r="D237" i="3"/>
  <c r="D236" i="3" s="1"/>
  <c r="D223" i="3"/>
  <c r="D222" i="3" s="1"/>
  <c r="D214" i="3"/>
  <c r="D213" i="3" s="1"/>
  <c r="D81" i="3"/>
  <c r="D80" i="3" s="1"/>
  <c r="D36" i="3"/>
  <c r="D35" i="3" s="1"/>
  <c r="D34" i="3" s="1"/>
  <c r="D74" i="3" l="1"/>
  <c r="D73" i="3" s="1"/>
  <c r="D72" i="3" s="1"/>
  <c r="D312" i="3" l="1"/>
  <c r="D311" i="3" s="1"/>
  <c r="D229" i="3" s="1"/>
  <c r="D70" i="3"/>
  <c r="D251" i="3" l="1"/>
  <c r="D250" i="3" s="1"/>
  <c r="D274" i="3"/>
  <c r="D273" i="3" s="1"/>
  <c r="D262" i="3"/>
  <c r="D261" i="3" s="1"/>
  <c r="D306" i="3"/>
  <c r="D305" i="3" s="1"/>
  <c r="D259" i="3"/>
  <c r="D258" i="3" s="1"/>
  <c r="D268" i="3"/>
  <c r="D267" i="3" s="1"/>
  <c r="D296" i="3"/>
  <c r="D295" i="3" s="1"/>
  <c r="D231" i="3"/>
  <c r="D230" i="3" s="1"/>
  <c r="D239" i="3" l="1"/>
  <c r="D108" i="3"/>
  <c r="D107" i="3" s="1"/>
  <c r="D60" i="3"/>
  <c r="D256" i="3" l="1"/>
  <c r="D255" i="3" s="1"/>
  <c r="D227" i="3" l="1"/>
  <c r="D226" i="3" s="1"/>
  <c r="D225" i="3" s="1"/>
  <c r="D145" i="3" l="1"/>
  <c r="D99" i="3"/>
  <c r="D98" i="3" s="1"/>
  <c r="D87" i="3"/>
  <c r="D86" i="3" s="1"/>
  <c r="D48" i="3" l="1"/>
  <c r="D47" i="3" s="1"/>
  <c r="D46" i="3" s="1"/>
  <c r="D45" i="3" s="1"/>
  <c r="D43" i="3" l="1"/>
  <c r="D42" i="3" s="1"/>
  <c r="D160" i="3" l="1"/>
  <c r="D159" i="3" s="1"/>
  <c r="D158" i="3" s="1"/>
  <c r="D143" i="3"/>
  <c r="D142" i="3" s="1"/>
  <c r="D190" i="3" l="1"/>
  <c r="D188" i="3"/>
  <c r="D186" i="3"/>
  <c r="D185" i="3" l="1"/>
  <c r="D184" i="3" s="1"/>
  <c r="D153" i="3" l="1"/>
  <c r="D152" i="3" s="1"/>
  <c r="D150" i="3"/>
  <c r="D149" i="3" s="1"/>
  <c r="D179" i="3"/>
  <c r="D178" i="3" s="1"/>
  <c r="D182" i="3"/>
  <c r="D181" i="3" s="1"/>
  <c r="D148" i="3" l="1"/>
  <c r="D147" i="3" s="1"/>
  <c r="D177" i="3"/>
  <c r="D176" i="3" l="1"/>
  <c r="D40" i="3"/>
  <c r="D39" i="3" s="1"/>
  <c r="D283" i="3"/>
  <c r="D52" i="3"/>
  <c r="D51" i="3" s="1"/>
  <c r="D218" i="3"/>
  <c r="D220" i="3"/>
  <c r="D217" i="3" l="1"/>
  <c r="D216" i="3" s="1"/>
  <c r="D96" i="3" l="1"/>
  <c r="D95" i="3" s="1"/>
  <c r="D78" i="3"/>
  <c r="D77" i="3" s="1"/>
  <c r="D93" i="3"/>
  <c r="D288" i="3"/>
  <c r="D290" i="3"/>
  <c r="D55" i="3"/>
  <c r="D135" i="3" l="1"/>
  <c r="D137" i="3"/>
  <c r="D112" i="3"/>
  <c r="D111" i="3" s="1"/>
  <c r="D194" i="3"/>
  <c r="D193" i="3" s="1"/>
  <c r="D192" i="3" s="1"/>
  <c r="D20" i="3"/>
  <c r="D19" i="3" s="1"/>
  <c r="D16" i="3"/>
  <c r="D15" i="3" s="1"/>
  <c r="D14" i="3" s="1"/>
  <c r="D248" i="3"/>
  <c r="D134" i="3" l="1"/>
  <c r="D133" i="3" s="1"/>
  <c r="D18" i="3"/>
  <c r="D13" i="3" s="1"/>
  <c r="D38" i="3"/>
  <c r="D54" i="3"/>
  <c r="D50" i="3" s="1"/>
  <c r="D92" i="3"/>
  <c r="D76" i="3" s="1"/>
  <c r="D199" i="3"/>
  <c r="D198" i="3" s="1"/>
  <c r="D202" i="3"/>
  <c r="D201" i="3" s="1"/>
  <c r="D285" i="3"/>
  <c r="D282" i="3" s="1"/>
  <c r="D309" i="3"/>
  <c r="D308" i="3" s="1"/>
  <c r="D208" i="3"/>
  <c r="D207" i="3" s="1"/>
  <c r="D131" i="3"/>
  <c r="D130" i="3" s="1"/>
  <c r="D110" i="3" s="1"/>
  <c r="D247" i="3"/>
  <c r="D174" i="3"/>
  <c r="D173" i="3" s="1"/>
  <c r="D172" i="3" s="1"/>
  <c r="D171" i="3" s="1"/>
  <c r="D65" i="3"/>
  <c r="D64" i="3" s="1"/>
  <c r="D27" i="3"/>
  <c r="D68" i="3"/>
  <c r="D205" i="3"/>
  <c r="D204" i="3" s="1"/>
  <c r="D211" i="3"/>
  <c r="D210" i="3" s="1"/>
  <c r="D62" i="3"/>
  <c r="D59" i="3" s="1"/>
  <c r="D166" i="3"/>
  <c r="D165" i="3" s="1"/>
  <c r="D169" i="3"/>
  <c r="D168" i="3" s="1"/>
  <c r="D26" i="3" l="1"/>
  <c r="D25" i="3" s="1"/>
  <c r="D12" i="3" s="1"/>
  <c r="D197" i="3"/>
  <c r="D196" i="3" s="1"/>
  <c r="D164" i="3"/>
  <c r="D163" i="3" s="1"/>
  <c r="D162" i="3" s="1"/>
  <c r="D287" i="3"/>
  <c r="D67" i="3"/>
  <c r="D58" i="3" s="1"/>
  <c r="D57" i="3" l="1"/>
  <c r="D319" i="3" s="1"/>
</calcChain>
</file>

<file path=xl/sharedStrings.xml><?xml version="1.0" encoding="utf-8"?>
<sst xmlns="http://schemas.openxmlformats.org/spreadsheetml/2006/main" count="627" uniqueCount="253">
  <si>
    <t>Наименование показателя</t>
  </si>
  <si>
    <t>Центральный аппарат</t>
  </si>
  <si>
    <t>Детские дошкольные учреждения</t>
  </si>
  <si>
    <t>Учреждения по внешкольной работе с детьми</t>
  </si>
  <si>
    <t>Глава муниципального образования</t>
  </si>
  <si>
    <t>ЦСР</t>
  </si>
  <si>
    <t>ВР</t>
  </si>
  <si>
    <t>Межбюджетные трансферты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</si>
  <si>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</si>
  <si>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</si>
  <si>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</si>
  <si>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</si>
  <si>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</si>
  <si>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</si>
  <si>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</si>
  <si>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</si>
  <si>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</si>
  <si>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Субсидии бюджетным учреждениям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</si>
  <si>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</si>
  <si>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</si>
  <si>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</si>
  <si>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</si>
  <si>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</si>
  <si>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</si>
  <si>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</si>
  <si>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</si>
  <si>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</si>
  <si>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</si>
  <si>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</si>
  <si>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</si>
  <si>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</si>
  <si>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</si>
  <si>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</si>
  <si>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</si>
  <si>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</si>
  <si>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</si>
  <si>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</si>
  <si>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</si>
  <si>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</si>
  <si>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</si>
  <si>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</si>
  <si>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</si>
  <si>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</si>
  <si>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</si>
  <si>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</si>
  <si>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</si>
  <si>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</si>
  <si>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</si>
  <si>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</si>
  <si>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</si>
  <si>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</si>
  <si>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.07 0 00 00000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</si>
  <si>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</si>
  <si>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</si>
  <si>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</si>
  <si>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</si>
  <si>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</si>
  <si>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</si>
  <si>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системы начального общества, основного общего, среднего общего образования"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</si>
  <si>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</si>
  <si>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</si>
  <si>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</si>
  <si>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</si>
  <si>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</si>
  <si>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.04 4 00 00000</t>
  </si>
  <si>
    <t>.04 4 00 00452</t>
  </si>
  <si>
    <t>Доплаты к пенсиям муниципальных служащих</t>
  </si>
  <si>
    <t>Мероприятия в области физической культуры и спорта</t>
  </si>
  <si>
    <t>Обеспечение реализации муниципальной программы</t>
  </si>
  <si>
    <t>Основное мероприятие «Выравнивание уровня бюджетной обеспеченности поселений района»</t>
  </si>
  <si>
    <t>Дотации</t>
  </si>
  <si>
    <t>.06 2 00 00000</t>
  </si>
  <si>
    <t>.06 2 01 00000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</si>
  <si>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</si>
  <si>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</si>
  <si>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</si>
  <si>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.05 0 00 00000</t>
  </si>
  <si>
    <t>Библиотечно-досуговые центры</t>
  </si>
  <si>
    <t>Мероприятия в области культуры</t>
  </si>
  <si>
    <t>.03 0 00 79206</t>
  </si>
  <si>
    <t>.04 1 00 71201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</si>
  <si>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</si>
  <si>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</si>
  <si>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</si>
  <si>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</si>
  <si>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</si>
  <si>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</si>
  <si>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</si>
  <si>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</si>
  <si>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</si>
  <si>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</si>
  <si>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</si>
  <si>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.07 0 00 00247</t>
  </si>
  <si>
    <t>.09 1 00 72403</t>
  </si>
  <si>
    <t>.09 1 00 72404</t>
  </si>
  <si>
    <t>.09 1 00 72411</t>
  </si>
  <si>
    <t>.09 1 00 72421</t>
  </si>
  <si>
    <t>.09 1 00 72431</t>
  </si>
  <si>
    <t>Подпрограмма «Развитие системы дополнительного образования, отдыха, оздоровления и занятости детей и подростков»</t>
  </si>
  <si>
    <t>Учебно-методические кабинеты, централизованные бухгалтерии, группы хозяйственного обслуживания</t>
  </si>
  <si>
    <t>ВСЕГО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</si>
  <si>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</si>
  <si>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</si>
  <si>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.06 4 02 00452</t>
  </si>
  <si>
    <t>.01 1 01 90200</t>
  </si>
  <si>
    <t>.01 2 00 31502</t>
  </si>
  <si>
    <t>.01 5 00 20400</t>
  </si>
  <si>
    <t>.03 0 00 20400</t>
  </si>
  <si>
    <t>.04 4 00 20400</t>
  </si>
  <si>
    <t>.06 4 01 20400</t>
  </si>
  <si>
    <t>.06 4 01 79205</t>
  </si>
  <si>
    <t>.01 1 02 92300</t>
  </si>
  <si>
    <t>Осуществление государственных полномочий в сфере  образования</t>
  </si>
  <si>
    <t>.04 4 00 79230</t>
  </si>
  <si>
    <t>.05 1 00 00000</t>
  </si>
  <si>
    <t>.05 1 00 00425</t>
  </si>
  <si>
    <t>.05 1 00 00515</t>
  </si>
  <si>
    <t>.05 3 00 00000</t>
  </si>
  <si>
    <t>.05 3 00 00512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</si>
  <si>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</si>
  <si>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Субсидии автономным учреждениям</t>
  </si>
  <si>
    <t>Премии и гранты</t>
  </si>
  <si>
    <t>Субсидии</t>
  </si>
  <si>
    <t>Бюджетные инвестиции</t>
  </si>
  <si>
    <t>.01 5 00 92300</t>
  </si>
  <si>
    <t>.04 3 00 71432</t>
  </si>
  <si>
    <t>.02 0 00 00000</t>
  </si>
  <si>
    <t>.02 1 00 00000</t>
  </si>
  <si>
    <t>.02 1 00  L4970</t>
  </si>
  <si>
    <t>.04 3 00 S1101</t>
  </si>
  <si>
    <t>Реализация мероприятий по обеспечению жильем молодых семей</t>
  </si>
  <si>
    <t>Муниципальная программа «Обеспечение доступным и комфортным жильем граждан муниципального района «Карымский  район» на 2020-2025 годы»</t>
  </si>
  <si>
    <t>Муниципальная программа "Обеспечение деятельности администрации муниципального района «Карымский район» на 2020-2025 годы"</t>
  </si>
  <si>
    <t>Муниципальная программа "Развитие культуры, молодежной политики, физической культуры и спорта  в муниципальном районе "Карымский район" на 2020-2025 годы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</si>
  <si>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людей на водных объектах  на территории муниципального района «Карымский район» на 2020-2025 годы» </t>
  </si>
  <si>
    <t>Муниципальная программа "Развитие системы образования муниципального района "Карымский район""</t>
  </si>
  <si>
    <t>Муниципальная программа «Управление и распоряжение муниципальной собственностью муниципального района «Карымский район» на период 2020-2025 годы»</t>
  </si>
  <si>
    <t>Подпрограмма «Обеспечение доступным и комфортным жильём граждан муниципального района   «Карымский район»»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</si>
  <si>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</si>
  <si>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 xml:space="preserve">Подпрограмма «Обеспечение деятельности Комитета" </t>
  </si>
  <si>
    <t xml:space="preserve">Подпрограмма "Развитие культуры в муниципальном районе "Карымский район" </t>
  </si>
  <si>
    <t xml:space="preserve">Подпрограмма "Развитие физической культуры и массового спорта в муниципальном районе "Карымский район" </t>
  </si>
  <si>
    <t>Подпрограмма «Финансовое обеспечение городских и сельских поселений Карымского района для исполнения переданных полномочий»</t>
  </si>
  <si>
    <t>Муниципальная программа "Социальная поддержка граждан  на  2020-2025 годы"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</si>
  <si>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</si>
  <si>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.04 2 00 53030</t>
  </si>
  <si>
    <t>Подпрограмма «Содержание и ремонт автомобильных дорог местного значения и искусственных сооружений на них, а также осуществление иной деятельности в области автомобильных дорог муниципального района «Карымский район»</t>
  </si>
  <si>
    <t>.04 3 00 01123</t>
  </si>
  <si>
    <t>Внедрение и обеспечение функционирования модели персонифицированного финансирования дополнительного образования детей</t>
  </si>
  <si>
    <t>Снижение доступности наркотических веществ – производных дикорастущей конопли</t>
  </si>
  <si>
    <t>Межбюджетные трансферты на выравнивание обеспеченности поселений на реализацию отдельных расходных полномочий</t>
  </si>
  <si>
    <t>77 0 00 00000</t>
  </si>
  <si>
    <t>77 0 00 20300</t>
  </si>
  <si>
    <t>77 0 00 20400</t>
  </si>
  <si>
    <t>77 0 00 92300</t>
  </si>
  <si>
    <t>77 0 00 79207</t>
  </si>
  <si>
    <t>77 0 00 79220</t>
  </si>
  <si>
    <t>77 0 00 07050</t>
  </si>
  <si>
    <t>77 0 00 00701</t>
  </si>
  <si>
    <t>77 0 00 74505</t>
  </si>
  <si>
    <t>77 0 00 S4905</t>
  </si>
  <si>
    <t>77 0 00 49101</t>
  </si>
  <si>
    <t>Межбюджетные трансферты из бюджетов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</si>
  <si>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из бюджета муниципального района бюджетам поселений на осуществление части полномочий по решению вопросов местного значения в соответствии с заключенными соглашениями</t>
  </si>
  <si>
    <t>.06 2 01 Д1601</t>
  </si>
  <si>
    <t>.06 3 01 С1106</t>
  </si>
  <si>
    <t>77 0 00 Р1406</t>
  </si>
  <si>
    <t>77 0 00 П1306</t>
  </si>
  <si>
    <t>77 0 00 Г8604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</si>
  <si>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</si>
  <si>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77 0 00 51200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</si>
  <si>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</si>
  <si>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.04 2 00 L3040</t>
  </si>
  <si>
    <t>Создание условий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</si>
  <si>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.04 2 00 71444</t>
  </si>
  <si>
    <t>.04 2 00 71030</t>
  </si>
  <si>
    <t xml:space="preserve"> 13 0 00 92305</t>
  </si>
  <si>
    <t xml:space="preserve"> 13 0 00 00000</t>
  </si>
  <si>
    <t>Муниципальная программа "Профилактика правонарушений на территории муниципального района "Карымский район" на 2020 -2023 годы</t>
  </si>
  <si>
    <t>77 0 00 20500</t>
  </si>
  <si>
    <t>Руководитель контрольно-счетной палаты муниципального образования, его заместители и аудиторы</t>
  </si>
  <si>
    <t>Расходы, выделяемые в целях софинансирования расходных обязательств муниципальных районов Забайкальского края по оплате труда работников учреждений бюджетной сферы, финансируемых за счет средств муниципального района</t>
  </si>
  <si>
    <t>.04 2 00 S8180</t>
  </si>
  <si>
    <t>77 0 00 77265</t>
  </si>
  <si>
    <t>Специальные расходы</t>
  </si>
  <si>
    <t>Осуществление отдельных государственных полномочий в сфере труда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</si>
  <si>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</si>
  <si>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Обеспечение выплат районных коэффициентов и процентных надбавок за стаж работы в районах Крайнего Севера и приравненных к ним местностях, а также в остальных районах Севера, где установлены районные коэффициенты к ежемесячному денежному вознаграждению за классное руководство педагогическим работникам муниципальных общеобразовательных организаций</t>
  </si>
  <si>
    <t>Обеспечение льготным питанием детей из малоимущих семей, обучающихся в муниципальных общеобразовательных организациях Забайкальского края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</si>
  <si>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</si>
  <si>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.04 2 00 71228</t>
  </si>
  <si>
    <t>Обеспечение отдыха, организация и обеспечение  оздоровления детей в каникулярное время в муниципальных организациях отдыха детей и их оздоровления</t>
  </si>
  <si>
    <t>Осуществление государственных полномочий по расчету и предоставлению дотаций бюджетам городских и сельских поселений за счет средств бюджета края, а также по установлению отдельных нормативов формирования расходов на оплату труда депутатов, выборных должностных лиц местного самоуправления городских и сельских поселений, осуществляющих свои полномочия на постоянной основе, муниципальных служащих городских и сельских поселений на содержание органов местного самоуправлениягородских и сельских поселений и по сбору с городских и сельских поселений, входящих в состав муниципального района, и предоставлению квартальной отчетностипо исполнению государственных полномочий РФ по первичному воинскому учету в городских и сельских поселениях, муниципальных и городских округах, на территориях которых отсутствуют структурные подразделения военных комиссариатов</t>
  </si>
  <si>
    <t>Осуществление государственного полномочия по организации мероприятий при осуществлении деятельности по обращению с животными без владельцев</t>
  </si>
  <si>
    <t>120</t>
  </si>
  <si>
    <t>Осуществление государственного полномочия по созданию административных комиссий, рассматривающих дела об административных правонарушениях, предусмотренных законами Забайкальского края</t>
  </si>
  <si>
    <t>Осуществление отдельных государственных полномочий в сфере государственного управления</t>
  </si>
  <si>
    <t>Проведение выборов и референдумов в органах местного самоуправления</t>
  </si>
  <si>
    <t>77 0 00 02002</t>
  </si>
  <si>
    <t xml:space="preserve">Распределение бюджетных ассигнований бюджета района по  целевым статьям (муниципальных программ и непрограммных направлений деятельности) группам и подгруппам видов расходов классификации расходов бюджетов на 2022  год </t>
  </si>
  <si>
    <t xml:space="preserve"> Муниципальная программа «Управление    муниципальными    финансами,    создание    условий    для  управления муниципальными финансами, повышение    устойчивости    бюджетов    городских и сельских поселений Карымского района на 2020-2025 годы"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</si>
  <si>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</si>
  <si>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2022 год,     тыс.рублей</t>
  </si>
  <si>
    <t>Приложение №5 к решению Совета района</t>
  </si>
  <si>
    <t>Региональный проект "Содействие занятости женщин – создание условий дошкольного образования для детей в возрасте до трех лет"</t>
  </si>
  <si>
    <t>Создание дополнительных мест для детей в возрасте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</si>
  <si>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.04 1 P2 00000</t>
  </si>
  <si>
    <t>.04 1 P2 S1443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</si>
  <si>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</si>
  <si>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Резервные средства</t>
  </si>
  <si>
    <t>Проведение комплексных кадастровых работ</t>
  </si>
  <si>
    <t>.01 3 00 L5110</t>
  </si>
  <si>
    <t>Подпрограмма «Территориальное планирование и обеспечение градостроительной деятельности»</t>
  </si>
  <si>
    <t>.01 3 00 00000</t>
  </si>
  <si>
    <t>.04 2 00 01145</t>
  </si>
  <si>
    <t>Организация бесплатного питания обучающихся с ограниченными возможностями (детей-инвалидов), осваивающих адаптированные образовательные программы в муниципальных общеобразовательных организациях на территории муниципального района</t>
  </si>
  <si>
    <t>09 1 00 74580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</si>
  <si>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</si>
  <si>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Капитальные вложения в объекты государственное (муниципальной) собственности</t>
  </si>
  <si>
    <t>09 2 00 79581</t>
  </si>
  <si>
    <t>Осуществление государственных полномочий в области социальной защиты населения</t>
  </si>
  <si>
    <t>77 0 00 55050</t>
  </si>
  <si>
    <t>Реализация мероприятий плана социального развития центров экономического роста Забайкальского края</t>
  </si>
  <si>
    <t>77 0 00 79265</t>
  </si>
  <si>
    <t>Администрирование государственного полномочия по организации мероприятий при осуществлении деятельности по обращению с животными без владельцев</t>
  </si>
  <si>
    <t>77 0 F2 00000</t>
  </si>
  <si>
    <t>77 0 F2 55550</t>
  </si>
  <si>
    <t>Региональный проект "Формирование комфортной городской среды»"</t>
  </si>
  <si>
    <t>Реализация программ формирования современной городской среды</t>
  </si>
  <si>
    <t>.05 1 00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</si>
  <si>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</si>
  <si>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Иные межбюджетные трансферты из бюджета Забайкальского края бюджетам муниципальных районов, муниципальных и городских округов Забайкальского края, предоставляемых в целях поощрения муниципальных образований Забайкальского края за повышение  эффективности расходов бюджетов муниципальных районов, муниципальных и городских округов Забайкальского края и наращивание налогооблагаемой базы</t>
  </si>
  <si>
    <t>77 0 00 78186</t>
  </si>
  <si>
    <t>Расходы на выплаты персоналу казенных учреждений</t>
  </si>
  <si>
    <t>Закупка товаров, работ и услуг для  государственных (муниципальных) нужд</t>
  </si>
  <si>
    <t>Социальные выплаты гражданам, кроме публичных нормативных социальных выплат</t>
  </si>
  <si>
    <t>Субсидии некомерческим организациям (за исключением государственных (муниципальных) учреждений)</t>
  </si>
  <si>
    <t>Исполнение судебных актов</t>
  </si>
  <si>
    <t>.04 2 00 07050</t>
  </si>
  <si>
    <t>.01 2 00 54790</t>
  </si>
  <si>
    <t>Иной межбюджетный трансферт на восстановление автомобильных дорог общего пользования местного значения при ликвидации последствий чрезвычайных ситуаций</t>
  </si>
  <si>
    <t>.04 3 00 07050</t>
  </si>
  <si>
    <t>Резервные фонды, иным образом зарезервированные в составе утвержденных бюджетных ассигнований</t>
  </si>
  <si>
    <t>77 0 00 00705</t>
  </si>
  <si>
    <t>880</t>
  </si>
  <si>
    <t>Реализация мероприятий по проведению капитального ремонта жилых помещений отдельных категорий граждан</t>
  </si>
  <si>
    <t>.04 3 00 11432</t>
  </si>
  <si>
    <t>Организация отдыха, оздоровления, занятости детей и подростков</t>
  </si>
  <si>
    <t>77 0 00 79180</t>
  </si>
  <si>
    <t>Капитальный ремонт зданий военных комиссариатов муниципальных районой, муниципальных и городских округов</t>
  </si>
  <si>
    <t>77 0 00 78180</t>
  </si>
  <si>
    <t>77 0 00 04927</t>
  </si>
  <si>
    <t>№522 от  " 11 " августа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</si>
</sst>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_);_(* \(#,##0.00\);_(* &quot;-&quot;??_);_(@_)"/>
    <numFmt numFmtId="166" formatCode="#,##0.0"/>
  </numFmts>
  <fonts count="28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1.5"/>
      <name val="Arial"/>
      <family val="2"/>
      <charset val="204"/>
    </font>
    <font>
      <b/>
      <sz val="12.5"/>
      <name val="Arial"/>
      <family val="2"/>
      <charset val="204"/>
    </font>
    <font>
      <b/>
      <sz val="14"/>
      <name val="Arial Cyr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11.5"/>
      <name val="Arial"/>
      <family val="2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1"/>
      <color theme="1"/>
      <name val="Arial"/>
      <family val="2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sz val="10"/>
      <name val="Arial Cyr"/>
    </font>
    <font>
      <b/>
      <sz val="11"/>
      <color rgb="FF000000"/>
      <name val="Arial Cyr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165" fontId="8" fillId="0" borderId="0" applyFont="0" applyFill="0" applyBorder="0" applyAlignment="0" applyProtection="0"/>
    <xf numFmtId="0" fontId="23" fillId="0" borderId="2">
      <alignment vertical="top" wrapText="1"/>
    </xf>
    <xf numFmtId="1" fontId="24" fillId="0" borderId="2">
      <alignment horizontal="center" vertical="top" shrinkToFit="1"/>
    </xf>
  </cellStyleXfs>
  <cellXfs count="124">
    <xf numFmtId="0" fontId="0" fillId="0" borderId="0" xfId="0"/>
    <xf numFmtId="0" fontId="0" fillId="0" borderId="0" xfId="0" applyFill="1"/>
    <xf numFmtId="0" fontId="2" fillId="0" borderId="0" xfId="0" applyFont="1" applyFill="1"/>
    <xf numFmtId="0" fontId="21" fillId="0" borderId="0" xfId="0" applyFont="1" applyFill="1"/>
    <xf numFmtId="0" fontId="7" fillId="0" borderId="0" xfId="0" applyFont="1" applyFill="1"/>
    <xf numFmtId="0" fontId="5" fillId="0" borderId="0" xfId="0" applyFont="1" applyFill="1"/>
    <xf numFmtId="0" fontId="8" fillId="2" borderId="0" xfId="0" applyFont="1" applyFill="1" applyAlignment="1">
      <alignment wrapText="1"/>
    </xf>
    <xf numFmtId="0" fontId="0" fillId="2" borderId="0" xfId="0" applyFill="1"/>
    <xf numFmtId="0" fontId="0" fillId="2" borderId="0" xfId="0" applyFont="1" applyFill="1" applyBorder="1"/>
    <xf numFmtId="0" fontId="8" fillId="2" borderId="0" xfId="0" applyFont="1" applyFill="1" applyAlignment="1">
      <alignment horizontal="right"/>
    </xf>
    <xf numFmtId="0" fontId="10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justify" wrapText="1"/>
    </xf>
    <xf numFmtId="0" fontId="9" fillId="2" borderId="1" xfId="0" applyFont="1" applyFill="1" applyBorder="1" applyAlignment="1">
      <alignment horizontal="justify"/>
    </xf>
    <xf numFmtId="0" fontId="8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49" fontId="14" fillId="2" borderId="1" xfId="0" applyNumberFormat="1" applyFont="1" applyFill="1" applyBorder="1" applyAlignment="1">
      <alignment horizontal="center"/>
    </xf>
    <xf numFmtId="0" fontId="20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/>
    </xf>
    <xf numFmtId="166" fontId="8" fillId="2" borderId="1" xfId="0" applyNumberFormat="1" applyFont="1" applyFill="1" applyBorder="1"/>
    <xf numFmtId="0" fontId="10" fillId="2" borderId="1" xfId="0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justify" wrapText="1"/>
    </xf>
    <xf numFmtId="166" fontId="14" fillId="2" borderId="1" xfId="0" applyNumberFormat="1" applyFont="1" applyFill="1" applyBorder="1"/>
    <xf numFmtId="0" fontId="9" fillId="2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0" fontId="19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18" fillId="2" borderId="1" xfId="0" applyFont="1" applyFill="1" applyBorder="1" applyAlignment="1">
      <alignment wrapText="1"/>
    </xf>
    <xf numFmtId="166" fontId="17" fillId="2" borderId="1" xfId="0" applyNumberFormat="1" applyFont="1" applyFill="1" applyBorder="1"/>
    <xf numFmtId="166" fontId="0" fillId="2" borderId="1" xfId="0" applyNumberFormat="1" applyFont="1" applyFill="1" applyBorder="1"/>
    <xf numFmtId="166" fontId="18" fillId="2" borderId="1" xfId="0" applyNumberFormat="1" applyFont="1" applyFill="1" applyBorder="1"/>
    <xf numFmtId="166" fontId="4" fillId="2" borderId="1" xfId="0" applyNumberFormat="1" applyFont="1" applyFill="1" applyBorder="1"/>
    <xf numFmtId="0" fontId="11" fillId="2" borderId="1" xfId="0" applyFont="1" applyFill="1" applyBorder="1" applyAlignment="1">
      <alignment horizontal="justify"/>
    </xf>
    <xf numFmtId="0" fontId="9" fillId="2" borderId="1" xfId="0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16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center"/>
    </xf>
    <xf numFmtId="0" fontId="12" fillId="2" borderId="1" xfId="0" applyNumberFormat="1" applyFont="1" applyFill="1" applyBorder="1" applyAlignment="1">
      <alignment horizontal="center"/>
    </xf>
    <xf numFmtId="0" fontId="11" fillId="2" borderId="1" xfId="0" applyNumberFormat="1" applyFont="1" applyFill="1" applyBorder="1" applyAlignment="1">
      <alignment horizontal="center"/>
    </xf>
    <xf numFmtId="0" fontId="14" fillId="2" borderId="1" xfId="0" applyNumberFormat="1" applyFont="1" applyFill="1" applyBorder="1" applyAlignment="1">
      <alignment horizontal="center"/>
    </xf>
    <xf numFmtId="0" fontId="15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justify" wrapText="1"/>
    </xf>
    <xf numFmtId="0" fontId="22" fillId="2" borderId="1" xfId="0" applyFont="1" applyFill="1" applyBorder="1" applyAlignment="1">
      <alignment horizontal="center"/>
    </xf>
    <xf numFmtId="166" fontId="7" fillId="2" borderId="1" xfId="0" applyNumberFormat="1" applyFont="1" applyFill="1" applyBorder="1"/>
    <xf numFmtId="49" fontId="8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14" fillId="2" borderId="1" xfId="0" applyNumberFormat="1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wrapText="1"/>
    </xf>
    <xf numFmtId="0" fontId="0" fillId="2" borderId="0" xfId="0" applyFill="1" applyAlignment="1">
      <alignment horizontal="center"/>
    </xf>
    <xf numFmtId="164" fontId="0" fillId="2" borderId="0" xfId="0" applyNumberFormat="1" applyFont="1" applyFill="1" applyBorder="1"/>
    <xf numFmtId="0" fontId="9" fillId="2" borderId="0" xfId="0" applyFont="1" applyFill="1" applyAlignment="1">
      <alignment wrapText="1"/>
    </xf>
    <xf numFmtId="0" fontId="19" fillId="2" borderId="1" xfId="0" applyFont="1" applyFill="1" applyBorder="1" applyAlignment="1">
      <alignment wrapText="1"/>
    </xf>
    <xf numFmtId="1" fontId="25" fillId="2" borderId="2" xfId="4" applyNumberFormat="1" applyFont="1" applyFill="1" applyAlignment="1" applyProtection="1">
      <alignment horizontal="center" shrinkToFit="1"/>
    </xf>
    <xf numFmtId="0" fontId="7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6" fillId="2" borderId="2" xfId="3" applyNumberFormat="1" applyFont="1" applyFill="1" applyProtection="1">
      <alignment vertical="top" wrapText="1"/>
    </xf>
    <xf numFmtId="0" fontId="4" fillId="2" borderId="1" xfId="0" applyNumberFormat="1" applyFont="1" applyFill="1" applyBorder="1" applyAlignment="1">
      <alignment horizontal="center"/>
    </xf>
    <xf numFmtId="0" fontId="17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justify" vertical="top" wrapText="1"/>
    </xf>
    <xf numFmtId="0" fontId="2" fillId="2" borderId="0" xfId="0" applyFont="1" applyFill="1" applyAlignment="1">
      <alignment horizontal="center" wrapText="1"/>
    </xf>
    <xf numFmtId="164" fontId="0" fillId="2" borderId="0" xfId="0" applyNumberFormat="1" applyFill="1"/>
    <xf numFmtId="0" fontId="9" fillId="2" borderId="0" xfId="0" applyFont="1" applyFill="1" applyAlignment="1">
      <alignment horizontal="justify"/>
    </xf>
    <xf numFmtId="49" fontId="18" fillId="2" borderId="1" xfId="0" applyNumberFormat="1" applyFont="1" applyFill="1" applyBorder="1" applyAlignment="1">
      <alignment horizontal="center"/>
    </xf>
    <xf numFmtId="0" fontId="14" fillId="2" borderId="3" xfId="0" applyFont="1" applyFill="1" applyBorder="1" applyAlignment="1">
      <alignment wrapText="1"/>
    </xf>
    <xf numFmtId="0" fontId="2" fillId="2" borderId="0" xfId="0" applyFont="1" applyFill="1"/>
    <xf numFmtId="0" fontId="21" fillId="2" borderId="0" xfId="0" applyFont="1" applyFill="1"/>
    <xf numFmtId="0" fontId="7" fillId="2" borderId="0" xfId="0" applyFont="1" applyFill="1"/>
    <xf numFmtId="166" fontId="0" fillId="2" borderId="0" xfId="0" applyNumberFormat="1" applyFill="1"/>
    <xf numFmtId="0" fontId="18" fillId="2" borderId="1" xfId="0" applyFont="1" applyFill="1" applyBorder="1" applyAlignment="1">
      <alignment horizontal="center"/>
    </xf>
    <xf numFmtId="0" fontId="5" fillId="2" borderId="0" xfId="0" applyFont="1" applyFill="1"/>
    <xf numFmtId="49" fontId="0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vertical="top" wrapText="1"/>
    </xf>
    <xf numFmtId="0" fontId="27" fillId="2" borderId="0" xfId="0" applyFont="1" applyFill="1" applyAlignment="1">
      <alignment wrapText="1"/>
    </xf>
    <xf numFmtId="0" fontId="9" fillId="0" borderId="1" xfId="0" applyFont="1" applyFill="1" applyBorder="1" applyAlignment="1">
      <alignment wrapText="1"/>
    </xf>
    <xf numFmtId="166" fontId="14" fillId="2" borderId="1" xfId="0" applyNumberFormat="1" applyFont="1" applyFill="1" applyBorder="1" applyAlignment="1">
      <alignment horizontal="right"/>
    </xf>
    <xf numFmtId="166" fontId="8" fillId="2" borderId="1" xfId="0" applyNumberFormat="1" applyFont="1" applyFill="1" applyBorder="1" applyAlignment="1">
      <alignment horizontal="right"/>
    </xf>
    <xf numFmtId="166" fontId="19" fillId="2" borderId="1" xfId="0" applyNumberFormat="1" applyFont="1" applyFill="1" applyBorder="1"/>
    <xf numFmtId="0" fontId="0" fillId="2" borderId="0" xfId="0" applyFont="1" applyFill="1"/>
    <xf numFmtId="166" fontId="2" fillId="0" borderId="0" xfId="0" applyNumberFormat="1" applyFont="1" applyFill="1"/>
    <xf numFmtId="0" fontId="27" fillId="2" borderId="1" xfId="0" applyFont="1" applyFill="1" applyBorder="1" applyAlignment="1">
      <alignment wrapText="1"/>
    </xf>
    <xf numFmtId="0" fontId="17" fillId="2" borderId="1" xfId="0" applyFont="1" applyFill="1" applyBorder="1" applyAlignment="1">
      <alignment wrapText="1"/>
    </xf>
    <xf numFmtId="164" fontId="17" fillId="2" borderId="1" xfId="0" applyNumberFormat="1" applyFont="1" applyFill="1" applyBorder="1"/>
    <xf numFmtId="0" fontId="0" fillId="0" borderId="0" xfId="0" applyFont="1" applyFill="1"/>
    <xf numFmtId="164" fontId="0" fillId="2" borderId="1" xfId="0" applyNumberFormat="1" applyFont="1" applyFill="1" applyBorder="1"/>
    <xf numFmtId="0" fontId="9" fillId="2" borderId="4" xfId="0" applyFont="1" applyFill="1" applyBorder="1" applyAlignment="1">
      <alignment horizontal="justify" wrapText="1"/>
    </xf>
    <xf numFmtId="164" fontId="21" fillId="2" borderId="0" xfId="0" applyNumberFormat="1" applyFont="1" applyFill="1" applyBorder="1"/>
    <xf numFmtId="164" fontId="14" fillId="2" borderId="0" xfId="0" applyNumberFormat="1" applyFont="1" applyFill="1" applyBorder="1" applyAlignment="1">
      <alignment horizontal="center"/>
    </xf>
    <xf numFmtId="0" fontId="13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166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</cellXfs>
  <cellStyles count="5">
    <cellStyle name="xl31" xfId="3"/>
    <cellStyle name="xl33" xfId="4"/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9"/>
  <sheetViews>
    <sheetView tabSelected="1" zoomScaleNormal="100" zoomScaleSheetLayoutView="75" workbookViewId="0">
      <selection activeCell="A2" sqref="A2"/>
    </sheetView>
  </sheetViews>
  <sheetFormatPr defaultRowHeight="12.75" x14ac:dyDescent="0.2"/>
  <cols>
    <col min="1" max="1" width="70" style="6" customWidth="1"/>
    <col min="2" max="2" width="18.5703125" style="12" customWidth="1"/>
    <col min="3" max="3" width="10.42578125" style="7" customWidth="1"/>
    <col min="4" max="4" width="14.42578125" style="8" customWidth="1"/>
    <col min="5" max="5" width="12" style="7" customWidth="1"/>
    <col min="6" max="6" width="9.28515625" style="1" bestFit="1" customWidth="1"/>
    <col min="7" max="16384" width="9.140625" style="1"/>
  </cols>
  <sheetData>
    <row r="1" spans="1:5" x14ac:dyDescent="0.2">
      <c r="B1" s="104"/>
      <c r="C1" s="8"/>
      <c r="D1" s="9" t="s">
        <v>203</v>
      </c>
    </row>
    <row r="2" spans="1:5" x14ac:dyDescent="0.2">
      <c r="B2" s="104"/>
      <c r="C2" s="8"/>
      <c r="D2" s="9" t="s">
        <v>252</v>
      </c>
    </row>
    <row r="5" spans="1:5" ht="70.5" customHeight="1" x14ac:dyDescent="0.25">
      <c r="A5" s="114" t="s">
        <v>199</v>
      </c>
      <c r="B5" s="115"/>
      <c r="C5" s="115"/>
      <c r="D5" s="116"/>
    </row>
    <row r="6" spans="1:5" ht="7.5" customHeight="1" x14ac:dyDescent="0.25">
      <c r="A6" s="118"/>
      <c r="B6" s="118"/>
      <c r="C6" s="118"/>
    </row>
    <row r="7" spans="1:5" ht="14.25" hidden="1" customHeight="1" x14ac:dyDescent="0.25">
      <c r="A7" s="10"/>
      <c r="B7" s="11"/>
      <c r="C7" s="86"/>
    </row>
    <row r="8" spans="1:5" hidden="1" x14ac:dyDescent="0.2"/>
    <row r="9" spans="1:5" ht="30" customHeight="1" x14ac:dyDescent="0.2">
      <c r="A9" s="117" t="s">
        <v>0</v>
      </c>
      <c r="B9" s="120" t="s">
        <v>5</v>
      </c>
      <c r="C9" s="122" t="s">
        <v>6</v>
      </c>
      <c r="D9" s="119" t="s">
        <v>202</v>
      </c>
    </row>
    <row r="10" spans="1:5" ht="3.75" customHeight="1" x14ac:dyDescent="0.2">
      <c r="A10" s="117"/>
      <c r="B10" s="121"/>
      <c r="C10" s="123"/>
      <c r="D10" s="119"/>
    </row>
    <row r="11" spans="1:5" x14ac:dyDescent="0.2">
      <c r="A11" s="13">
        <v>1</v>
      </c>
      <c r="B11" s="14">
        <v>2</v>
      </c>
      <c r="C11" s="15">
        <v>3</v>
      </c>
      <c r="D11" s="16">
        <v>4</v>
      </c>
    </row>
    <row r="12" spans="1:5" ht="54.75" customHeight="1" x14ac:dyDescent="0.25">
      <c r="A12" s="17" t="s">
        <v>136</v>
      </c>
      <c r="B12" s="18" t="s">
        <v>44</v>
      </c>
      <c r="C12" s="19"/>
      <c r="D12" s="39">
        <f>D13+D25+D38+D34</f>
        <v>26311.200000000004</v>
      </c>
      <c r="E12" s="87"/>
    </row>
    <row r="13" spans="1:5" ht="23.25" customHeight="1" x14ac:dyDescent="0.25">
      <c r="A13" s="20" t="s">
        <v>45</v>
      </c>
      <c r="B13" s="18" t="s">
        <v>47</v>
      </c>
      <c r="C13" s="21"/>
      <c r="D13" s="39">
        <f>D14+D18</f>
        <v>2645.4</v>
      </c>
    </row>
    <row r="14" spans="1:5" ht="36" customHeight="1" x14ac:dyDescent="0.25">
      <c r="A14" s="22" t="s">
        <v>46</v>
      </c>
      <c r="B14" s="18" t="s">
        <v>48</v>
      </c>
      <c r="C14" s="18"/>
      <c r="D14" s="39">
        <f t="shared" ref="D14:D16" si="0">D15</f>
        <v>100</v>
      </c>
    </row>
    <row r="15" spans="1:5" ht="25.5" x14ac:dyDescent="0.2">
      <c r="A15" s="23" t="s">
        <v>19</v>
      </c>
      <c r="B15" s="14" t="s">
        <v>104</v>
      </c>
      <c r="C15" s="14"/>
      <c r="D15" s="32">
        <f t="shared" si="0"/>
        <v>100</v>
      </c>
    </row>
    <row r="16" spans="1:5" ht="17.25" customHeight="1" x14ac:dyDescent="0.2">
      <c r="A16" s="24" t="s">
        <v>234</v>
      </c>
      <c r="B16" s="14" t="s">
        <v>104</v>
      </c>
      <c r="C16" s="14">
        <v>200</v>
      </c>
      <c r="D16" s="32">
        <f t="shared" si="0"/>
        <v>100</v>
      </c>
    </row>
    <row r="17" spans="1:4" ht="31.5" customHeight="1" x14ac:dyDescent="0.2">
      <c r="A17" s="24" t="s">
        <v>38</v>
      </c>
      <c r="B17" s="14" t="s">
        <v>104</v>
      </c>
      <c r="C17" s="14">
        <v>240</v>
      </c>
      <c r="D17" s="32">
        <v>100</v>
      </c>
    </row>
    <row r="18" spans="1:4" ht="33" customHeight="1" x14ac:dyDescent="0.25">
      <c r="A18" s="25" t="s">
        <v>49</v>
      </c>
      <c r="B18" s="18" t="s">
        <v>50</v>
      </c>
      <c r="C18" s="18"/>
      <c r="D18" s="39">
        <f>D19</f>
        <v>2545.4</v>
      </c>
    </row>
    <row r="19" spans="1:4" ht="22.5" customHeight="1" x14ac:dyDescent="0.2">
      <c r="A19" s="26" t="s">
        <v>13</v>
      </c>
      <c r="B19" s="14" t="s">
        <v>111</v>
      </c>
      <c r="C19" s="14"/>
      <c r="D19" s="32">
        <f>D20+D22</f>
        <v>2545.4</v>
      </c>
    </row>
    <row r="20" spans="1:4" x14ac:dyDescent="0.2">
      <c r="A20" s="24" t="s">
        <v>234</v>
      </c>
      <c r="B20" s="14" t="s">
        <v>111</v>
      </c>
      <c r="C20" s="14">
        <v>200</v>
      </c>
      <c r="D20" s="32">
        <f>D21</f>
        <v>2410.6</v>
      </c>
    </row>
    <row r="21" spans="1:4" ht="34.5" customHeight="1" x14ac:dyDescent="0.2">
      <c r="A21" s="24" t="s">
        <v>38</v>
      </c>
      <c r="B21" s="14" t="s">
        <v>111</v>
      </c>
      <c r="C21" s="14">
        <v>240</v>
      </c>
      <c r="D21" s="32">
        <v>2410.6</v>
      </c>
    </row>
    <row r="22" spans="1:4" ht="20.25" customHeight="1" x14ac:dyDescent="0.2">
      <c r="A22" s="24" t="s">
        <v>16</v>
      </c>
      <c r="B22" s="27" t="s">
        <v>111</v>
      </c>
      <c r="C22" s="27">
        <v>800</v>
      </c>
      <c r="D22" s="32">
        <f>D24+D23</f>
        <v>134.79999999999998</v>
      </c>
    </row>
    <row r="23" spans="1:4" ht="20.25" customHeight="1" x14ac:dyDescent="0.2">
      <c r="A23" s="24" t="s">
        <v>237</v>
      </c>
      <c r="B23" s="27" t="s">
        <v>111</v>
      </c>
      <c r="C23" s="27">
        <v>830</v>
      </c>
      <c r="D23" s="32">
        <v>2.2000000000000002</v>
      </c>
    </row>
    <row r="24" spans="1:4" ht="24" customHeight="1" x14ac:dyDescent="0.2">
      <c r="A24" s="24" t="s">
        <v>14</v>
      </c>
      <c r="B24" s="27" t="s">
        <v>111</v>
      </c>
      <c r="C24" s="27">
        <v>850</v>
      </c>
      <c r="D24" s="32">
        <v>132.6</v>
      </c>
    </row>
    <row r="25" spans="1:4" ht="64.5" customHeight="1" x14ac:dyDescent="0.25">
      <c r="A25" s="20" t="s">
        <v>146</v>
      </c>
      <c r="B25" s="18" t="s">
        <v>52</v>
      </c>
      <c r="C25" s="28"/>
      <c r="D25" s="39">
        <f>D26+D31</f>
        <v>17541.2</v>
      </c>
    </row>
    <row r="26" spans="1:4" ht="60" x14ac:dyDescent="0.25">
      <c r="A26" s="22" t="s">
        <v>24</v>
      </c>
      <c r="B26" s="18" t="s">
        <v>105</v>
      </c>
      <c r="C26" s="29"/>
      <c r="D26" s="39">
        <f>D27+D29</f>
        <v>15996.6</v>
      </c>
    </row>
    <row r="27" spans="1:4" ht="21" customHeight="1" x14ac:dyDescent="0.2">
      <c r="A27" s="24" t="s">
        <v>234</v>
      </c>
      <c r="B27" s="14" t="s">
        <v>105</v>
      </c>
      <c r="C27" s="14">
        <v>200</v>
      </c>
      <c r="D27" s="32">
        <f t="shared" ref="D27" si="1">D28</f>
        <v>15333.9</v>
      </c>
    </row>
    <row r="28" spans="1:4" ht="27" customHeight="1" x14ac:dyDescent="0.2">
      <c r="A28" s="24" t="s">
        <v>38</v>
      </c>
      <c r="B28" s="14" t="s">
        <v>105</v>
      </c>
      <c r="C28" s="14">
        <v>240</v>
      </c>
      <c r="D28" s="32">
        <v>15333.9</v>
      </c>
    </row>
    <row r="29" spans="1:4" ht="27" customHeight="1" x14ac:dyDescent="0.2">
      <c r="A29" s="26" t="s">
        <v>7</v>
      </c>
      <c r="B29" s="14" t="s">
        <v>105</v>
      </c>
      <c r="C29" s="14">
        <v>500</v>
      </c>
      <c r="D29" s="32">
        <f>D30</f>
        <v>662.7</v>
      </c>
    </row>
    <row r="30" spans="1:4" ht="27" customHeight="1" x14ac:dyDescent="0.2">
      <c r="A30" s="26" t="s">
        <v>10</v>
      </c>
      <c r="B30" s="14" t="s">
        <v>105</v>
      </c>
      <c r="C30" s="14">
        <v>540</v>
      </c>
      <c r="D30" s="32">
        <v>662.7</v>
      </c>
    </row>
    <row r="31" spans="1:4" ht="27" customHeight="1" x14ac:dyDescent="0.25">
      <c r="A31" s="100" t="s">
        <v>240</v>
      </c>
      <c r="B31" s="34" t="s">
        <v>239</v>
      </c>
      <c r="C31" s="34"/>
      <c r="D31" s="48">
        <f>D32</f>
        <v>1544.6</v>
      </c>
    </row>
    <row r="32" spans="1:4" ht="19.5" customHeight="1" x14ac:dyDescent="0.2">
      <c r="A32" s="56" t="s">
        <v>7</v>
      </c>
      <c r="B32" s="27" t="s">
        <v>239</v>
      </c>
      <c r="C32" s="27">
        <v>500</v>
      </c>
      <c r="D32" s="49">
        <f>D33</f>
        <v>1544.6</v>
      </c>
    </row>
    <row r="33" spans="1:4" ht="19.5" customHeight="1" x14ac:dyDescent="0.2">
      <c r="A33" s="46" t="s">
        <v>10</v>
      </c>
      <c r="B33" s="27" t="s">
        <v>239</v>
      </c>
      <c r="C33" s="27">
        <v>540</v>
      </c>
      <c r="D33" s="49">
        <v>1544.6</v>
      </c>
    </row>
    <row r="34" spans="1:4" ht="27" customHeight="1" x14ac:dyDescent="0.25">
      <c r="A34" s="88" t="s">
        <v>212</v>
      </c>
      <c r="B34" s="34" t="s">
        <v>213</v>
      </c>
      <c r="C34" s="14"/>
      <c r="D34" s="39">
        <f>D35</f>
        <v>42.4</v>
      </c>
    </row>
    <row r="35" spans="1:4" ht="27" customHeight="1" x14ac:dyDescent="0.25">
      <c r="A35" s="53" t="s">
        <v>210</v>
      </c>
      <c r="B35" s="95" t="s">
        <v>211</v>
      </c>
      <c r="C35" s="89"/>
      <c r="D35" s="39">
        <f>D36</f>
        <v>42.4</v>
      </c>
    </row>
    <row r="36" spans="1:4" ht="27" customHeight="1" x14ac:dyDescent="0.2">
      <c r="A36" s="24" t="s">
        <v>234</v>
      </c>
      <c r="B36" s="36" t="s">
        <v>211</v>
      </c>
      <c r="C36" s="36">
        <v>200</v>
      </c>
      <c r="D36" s="32">
        <f>D37</f>
        <v>42.4</v>
      </c>
    </row>
    <row r="37" spans="1:4" ht="27" customHeight="1" x14ac:dyDescent="0.2">
      <c r="A37" s="24" t="s">
        <v>38</v>
      </c>
      <c r="B37" s="36" t="s">
        <v>211</v>
      </c>
      <c r="C37" s="36">
        <v>240</v>
      </c>
      <c r="D37" s="32">
        <v>42.4</v>
      </c>
    </row>
    <row r="38" spans="1:4" ht="22.5" customHeight="1" x14ac:dyDescent="0.25">
      <c r="A38" s="30" t="s">
        <v>139</v>
      </c>
      <c r="B38" s="18" t="s">
        <v>85</v>
      </c>
      <c r="C38" s="21"/>
      <c r="D38" s="39">
        <f>D39+D42</f>
        <v>6082.2</v>
      </c>
    </row>
    <row r="39" spans="1:4" ht="15" x14ac:dyDescent="0.25">
      <c r="A39" s="22" t="s">
        <v>1</v>
      </c>
      <c r="B39" s="18" t="s">
        <v>106</v>
      </c>
      <c r="C39" s="31"/>
      <c r="D39" s="39">
        <f>D40</f>
        <v>5961.2</v>
      </c>
    </row>
    <row r="40" spans="1:4" ht="38.25" x14ac:dyDescent="0.2">
      <c r="A40" s="24" t="s">
        <v>36</v>
      </c>
      <c r="B40" s="14" t="s">
        <v>106</v>
      </c>
      <c r="C40" s="14">
        <v>100</v>
      </c>
      <c r="D40" s="32">
        <f>D41</f>
        <v>5961.2</v>
      </c>
    </row>
    <row r="41" spans="1:4" ht="26.25" customHeight="1" x14ac:dyDescent="0.2">
      <c r="A41" s="24" t="s">
        <v>37</v>
      </c>
      <c r="B41" s="14" t="s">
        <v>106</v>
      </c>
      <c r="C41" s="14">
        <v>120</v>
      </c>
      <c r="D41" s="32">
        <f>5132+829.2</f>
        <v>5961.2</v>
      </c>
    </row>
    <row r="42" spans="1:4" x14ac:dyDescent="0.2">
      <c r="A42" s="26" t="s">
        <v>13</v>
      </c>
      <c r="B42" s="14" t="s">
        <v>124</v>
      </c>
      <c r="C42" s="14"/>
      <c r="D42" s="32">
        <f>D43</f>
        <v>121</v>
      </c>
    </row>
    <row r="43" spans="1:4" x14ac:dyDescent="0.2">
      <c r="A43" s="24" t="s">
        <v>234</v>
      </c>
      <c r="B43" s="14" t="s">
        <v>124</v>
      </c>
      <c r="C43" s="14">
        <v>200</v>
      </c>
      <c r="D43" s="32">
        <f>D44</f>
        <v>121</v>
      </c>
    </row>
    <row r="44" spans="1:4" ht="25.5" x14ac:dyDescent="0.2">
      <c r="A44" s="24" t="s">
        <v>38</v>
      </c>
      <c r="B44" s="14" t="s">
        <v>124</v>
      </c>
      <c r="C44" s="14">
        <v>240</v>
      </c>
      <c r="D44" s="32">
        <v>121</v>
      </c>
    </row>
    <row r="45" spans="1:4" ht="43.5" customHeight="1" x14ac:dyDescent="0.25">
      <c r="A45" s="33" t="s">
        <v>131</v>
      </c>
      <c r="B45" s="18" t="s">
        <v>126</v>
      </c>
      <c r="C45" s="34"/>
      <c r="D45" s="50">
        <f t="shared" ref="D45:D48" si="2">D46</f>
        <v>3420</v>
      </c>
    </row>
    <row r="46" spans="1:4" ht="25.5" x14ac:dyDescent="0.2">
      <c r="A46" s="35" t="s">
        <v>137</v>
      </c>
      <c r="B46" s="18" t="s">
        <v>127</v>
      </c>
      <c r="C46" s="34"/>
      <c r="D46" s="50">
        <f t="shared" si="2"/>
        <v>3420</v>
      </c>
    </row>
    <row r="47" spans="1:4" x14ac:dyDescent="0.2">
      <c r="A47" s="35" t="s">
        <v>130</v>
      </c>
      <c r="B47" s="18" t="s">
        <v>128</v>
      </c>
      <c r="C47" s="34"/>
      <c r="D47" s="48">
        <f t="shared" si="2"/>
        <v>3420</v>
      </c>
    </row>
    <row r="48" spans="1:4" x14ac:dyDescent="0.2">
      <c r="A48" s="26" t="s">
        <v>28</v>
      </c>
      <c r="B48" s="14" t="s">
        <v>128</v>
      </c>
      <c r="C48" s="36">
        <v>300</v>
      </c>
      <c r="D48" s="51">
        <f t="shared" si="2"/>
        <v>3420</v>
      </c>
    </row>
    <row r="49" spans="1:5" ht="25.5" x14ac:dyDescent="0.2">
      <c r="A49" s="46" t="s">
        <v>235</v>
      </c>
      <c r="B49" s="14" t="s">
        <v>128</v>
      </c>
      <c r="C49" s="36">
        <v>320</v>
      </c>
      <c r="D49" s="51">
        <v>3420</v>
      </c>
    </row>
    <row r="50" spans="1:5" ht="55.5" customHeight="1" x14ac:dyDescent="0.25">
      <c r="A50" s="17" t="s">
        <v>132</v>
      </c>
      <c r="B50" s="18" t="s">
        <v>39</v>
      </c>
      <c r="C50" s="19"/>
      <c r="D50" s="39">
        <f>D51+D54</f>
        <v>15294.1</v>
      </c>
    </row>
    <row r="51" spans="1:5" ht="23.25" customHeight="1" x14ac:dyDescent="0.25">
      <c r="A51" s="22" t="s">
        <v>1</v>
      </c>
      <c r="B51" s="18" t="s">
        <v>107</v>
      </c>
      <c r="C51" s="31"/>
      <c r="D51" s="39">
        <f>D52</f>
        <v>14711</v>
      </c>
    </row>
    <row r="52" spans="1:5" ht="42" customHeight="1" x14ac:dyDescent="0.2">
      <c r="A52" s="24" t="s">
        <v>36</v>
      </c>
      <c r="B52" s="14" t="s">
        <v>107</v>
      </c>
      <c r="C52" s="14">
        <v>100</v>
      </c>
      <c r="D52" s="32">
        <f>D53</f>
        <v>14711</v>
      </c>
    </row>
    <row r="53" spans="1:5" ht="12.75" customHeight="1" x14ac:dyDescent="0.2">
      <c r="A53" s="24" t="s">
        <v>37</v>
      </c>
      <c r="B53" s="14" t="s">
        <v>107</v>
      </c>
      <c r="C53" s="14">
        <v>120</v>
      </c>
      <c r="D53" s="32">
        <f>12659.2+2051.8</f>
        <v>14711</v>
      </c>
    </row>
    <row r="54" spans="1:5" ht="31.5" customHeight="1" x14ac:dyDescent="0.25">
      <c r="A54" s="42" t="s">
        <v>185</v>
      </c>
      <c r="B54" s="18" t="s">
        <v>79</v>
      </c>
      <c r="C54" s="31"/>
      <c r="D54" s="101">
        <f>D55</f>
        <v>583.1</v>
      </c>
    </row>
    <row r="55" spans="1:5" ht="42" customHeight="1" x14ac:dyDescent="0.2">
      <c r="A55" s="24" t="s">
        <v>36</v>
      </c>
      <c r="B55" s="14" t="s">
        <v>79</v>
      </c>
      <c r="C55" s="14">
        <v>100</v>
      </c>
      <c r="D55" s="102">
        <f>D56</f>
        <v>583.1</v>
      </c>
    </row>
    <row r="56" spans="1:5" ht="32.25" customHeight="1" x14ac:dyDescent="0.2">
      <c r="A56" s="24" t="s">
        <v>37</v>
      </c>
      <c r="B56" s="14" t="s">
        <v>79</v>
      </c>
      <c r="C56" s="14">
        <v>120</v>
      </c>
      <c r="D56" s="102">
        <v>583.1</v>
      </c>
    </row>
    <row r="57" spans="1:5" ht="47.25" customHeight="1" x14ac:dyDescent="0.25">
      <c r="A57" s="17" t="s">
        <v>135</v>
      </c>
      <c r="B57" s="18" t="s">
        <v>54</v>
      </c>
      <c r="C57" s="19"/>
      <c r="D57" s="39">
        <f>D58+D76+D110+D133</f>
        <v>806600.09999999986</v>
      </c>
      <c r="E57" s="87"/>
    </row>
    <row r="58" spans="1:5" ht="17.25" customHeight="1" x14ac:dyDescent="0.25">
      <c r="A58" s="20" t="s">
        <v>53</v>
      </c>
      <c r="B58" s="18" t="s">
        <v>55</v>
      </c>
      <c r="C58" s="21"/>
      <c r="D58" s="39">
        <f>D59+D64+D67+D72</f>
        <v>252341</v>
      </c>
    </row>
    <row r="59" spans="1:5" ht="25.5" customHeight="1" x14ac:dyDescent="0.25">
      <c r="A59" s="22" t="s">
        <v>2</v>
      </c>
      <c r="B59" s="18" t="s">
        <v>56</v>
      </c>
      <c r="C59" s="31"/>
      <c r="D59" s="39">
        <f>D60+D62</f>
        <v>89204.5</v>
      </c>
    </row>
    <row r="60" spans="1:5" ht="25.5" customHeight="1" x14ac:dyDescent="0.2">
      <c r="A60" s="26" t="s">
        <v>218</v>
      </c>
      <c r="B60" s="14" t="s">
        <v>56</v>
      </c>
      <c r="C60" s="14">
        <v>400</v>
      </c>
      <c r="D60" s="32">
        <f>D61</f>
        <v>13020.7</v>
      </c>
    </row>
    <row r="61" spans="1:5" ht="25.5" customHeight="1" x14ac:dyDescent="0.2">
      <c r="A61" s="84" t="s">
        <v>123</v>
      </c>
      <c r="B61" s="14" t="s">
        <v>56</v>
      </c>
      <c r="C61" s="14">
        <v>410</v>
      </c>
      <c r="D61" s="32">
        <v>13020.7</v>
      </c>
    </row>
    <row r="62" spans="1:5" ht="25.5" x14ac:dyDescent="0.2">
      <c r="A62" s="26" t="s">
        <v>57</v>
      </c>
      <c r="B62" s="14" t="s">
        <v>56</v>
      </c>
      <c r="C62" s="14">
        <v>600</v>
      </c>
      <c r="D62" s="32">
        <f>D63</f>
        <v>76183.8</v>
      </c>
    </row>
    <row r="63" spans="1:5" ht="25.5" customHeight="1" x14ac:dyDescent="0.2">
      <c r="A63" s="26" t="s">
        <v>17</v>
      </c>
      <c r="B63" s="14" t="s">
        <v>56</v>
      </c>
      <c r="C63" s="14">
        <v>610</v>
      </c>
      <c r="D63" s="32">
        <f>66300.1+4039.5+5844.2</f>
        <v>76183.8</v>
      </c>
    </row>
    <row r="64" spans="1:5" ht="129.75" customHeight="1" x14ac:dyDescent="0.25">
      <c r="A64" s="38" t="s">
        <v>31</v>
      </c>
      <c r="B64" s="18" t="s">
        <v>80</v>
      </c>
      <c r="C64" s="31"/>
      <c r="D64" s="39">
        <f>D65</f>
        <v>110164.4</v>
      </c>
    </row>
    <row r="65" spans="1:4" ht="25.5" x14ac:dyDescent="0.2">
      <c r="A65" s="26" t="s">
        <v>57</v>
      </c>
      <c r="B65" s="14" t="s">
        <v>80</v>
      </c>
      <c r="C65" s="14">
        <v>600</v>
      </c>
      <c r="D65" s="32">
        <f>D66</f>
        <v>110164.4</v>
      </c>
    </row>
    <row r="66" spans="1:4" ht="26.25" customHeight="1" x14ac:dyDescent="0.2">
      <c r="A66" s="26" t="s">
        <v>17</v>
      </c>
      <c r="B66" s="14" t="s">
        <v>80</v>
      </c>
      <c r="C66" s="14">
        <v>610</v>
      </c>
      <c r="D66" s="32">
        <v>110164.4</v>
      </c>
    </row>
    <row r="67" spans="1:4" ht="69" customHeight="1" x14ac:dyDescent="0.25">
      <c r="A67" s="22" t="s">
        <v>29</v>
      </c>
      <c r="B67" s="18" t="s">
        <v>83</v>
      </c>
      <c r="C67" s="40"/>
      <c r="D67" s="39">
        <f>D68+D70</f>
        <v>1116.7</v>
      </c>
    </row>
    <row r="68" spans="1:4" x14ac:dyDescent="0.2">
      <c r="A68" s="24" t="s">
        <v>234</v>
      </c>
      <c r="B68" s="14" t="s">
        <v>83</v>
      </c>
      <c r="C68" s="41">
        <v>200</v>
      </c>
      <c r="D68" s="32">
        <f>D69</f>
        <v>10.199999999999999</v>
      </c>
    </row>
    <row r="69" spans="1:4" ht="25.5" x14ac:dyDescent="0.2">
      <c r="A69" s="24" t="s">
        <v>38</v>
      </c>
      <c r="B69" s="14" t="s">
        <v>83</v>
      </c>
      <c r="C69" s="41">
        <v>240</v>
      </c>
      <c r="D69" s="32">
        <v>10.199999999999999</v>
      </c>
    </row>
    <row r="70" spans="1:4" x14ac:dyDescent="0.2">
      <c r="A70" s="26" t="s">
        <v>28</v>
      </c>
      <c r="B70" s="14" t="s">
        <v>83</v>
      </c>
      <c r="C70" s="14">
        <v>300</v>
      </c>
      <c r="D70" s="32">
        <f>D71</f>
        <v>1106.5</v>
      </c>
    </row>
    <row r="71" spans="1:4" ht="25.5" x14ac:dyDescent="0.2">
      <c r="A71" s="46" t="s">
        <v>235</v>
      </c>
      <c r="B71" s="14" t="s">
        <v>83</v>
      </c>
      <c r="C71" s="41">
        <v>320</v>
      </c>
      <c r="D71" s="32">
        <v>1106.5</v>
      </c>
    </row>
    <row r="72" spans="1:4" ht="0.75" customHeight="1" x14ac:dyDescent="0.25">
      <c r="A72" s="22" t="s">
        <v>204</v>
      </c>
      <c r="B72" s="34" t="s">
        <v>206</v>
      </c>
      <c r="C72" s="34"/>
      <c r="D72" s="48">
        <f>D73</f>
        <v>51855.4</v>
      </c>
    </row>
    <row r="73" spans="1:4" ht="60" x14ac:dyDescent="0.25">
      <c r="A73" s="22" t="s">
        <v>205</v>
      </c>
      <c r="B73" s="34" t="s">
        <v>207</v>
      </c>
      <c r="C73" s="34"/>
      <c r="D73" s="48">
        <f>D74</f>
        <v>51855.4</v>
      </c>
    </row>
    <row r="74" spans="1:4" ht="25.5" x14ac:dyDescent="0.2">
      <c r="A74" s="26" t="s">
        <v>218</v>
      </c>
      <c r="B74" s="27" t="s">
        <v>207</v>
      </c>
      <c r="C74" s="36">
        <v>400</v>
      </c>
      <c r="D74" s="51">
        <f>D75</f>
        <v>51855.4</v>
      </c>
    </row>
    <row r="75" spans="1:4" ht="18.75" customHeight="1" x14ac:dyDescent="0.2">
      <c r="A75" s="84" t="s">
        <v>123</v>
      </c>
      <c r="B75" s="27" t="s">
        <v>207</v>
      </c>
      <c r="C75" s="36">
        <v>410</v>
      </c>
      <c r="D75" s="51">
        <v>51855.4</v>
      </c>
    </row>
    <row r="76" spans="1:4" ht="33" customHeight="1" x14ac:dyDescent="0.25">
      <c r="A76" s="20" t="s">
        <v>58</v>
      </c>
      <c r="B76" s="18" t="s">
        <v>59</v>
      </c>
      <c r="C76" s="21"/>
      <c r="D76" s="39">
        <f>D77+D80+D83+D86+D89+D92+D95+D98+D101+D104+D107</f>
        <v>493796.39999999997</v>
      </c>
    </row>
    <row r="77" spans="1:4" ht="30" x14ac:dyDescent="0.25">
      <c r="A77" s="22" t="s">
        <v>60</v>
      </c>
      <c r="B77" s="18" t="s">
        <v>61</v>
      </c>
      <c r="C77" s="31"/>
      <c r="D77" s="39">
        <f>D78</f>
        <v>133358.6</v>
      </c>
    </row>
    <row r="78" spans="1:4" ht="25.5" x14ac:dyDescent="0.2">
      <c r="A78" s="26" t="s">
        <v>57</v>
      </c>
      <c r="B78" s="14" t="s">
        <v>61</v>
      </c>
      <c r="C78" s="14">
        <v>600</v>
      </c>
      <c r="D78" s="32">
        <f>D79</f>
        <v>133358.6</v>
      </c>
    </row>
    <row r="79" spans="1:4" ht="21" customHeight="1" x14ac:dyDescent="0.2">
      <c r="A79" s="26" t="s">
        <v>17</v>
      </c>
      <c r="B79" s="14" t="s">
        <v>61</v>
      </c>
      <c r="C79" s="14">
        <v>610</v>
      </c>
      <c r="D79" s="32">
        <f>120299.5+8215.1+4844</f>
        <v>133358.6</v>
      </c>
    </row>
    <row r="80" spans="1:4" ht="81" customHeight="1" x14ac:dyDescent="0.25">
      <c r="A80" s="80" t="s">
        <v>215</v>
      </c>
      <c r="B80" s="34" t="s">
        <v>214</v>
      </c>
      <c r="C80" s="78"/>
      <c r="D80" s="48">
        <f>D81</f>
        <v>3000</v>
      </c>
    </row>
    <row r="81" spans="1:4" ht="29.25" customHeight="1" x14ac:dyDescent="0.2">
      <c r="A81" s="26" t="s">
        <v>57</v>
      </c>
      <c r="B81" s="36" t="s">
        <v>214</v>
      </c>
      <c r="C81" s="79">
        <v>600</v>
      </c>
      <c r="D81" s="49">
        <f>D82</f>
        <v>3000</v>
      </c>
    </row>
    <row r="82" spans="1:4" ht="21" customHeight="1" x14ac:dyDescent="0.2">
      <c r="A82" s="98" t="s">
        <v>17</v>
      </c>
      <c r="B82" s="36" t="s">
        <v>214</v>
      </c>
      <c r="C82" s="79">
        <v>610</v>
      </c>
      <c r="D82" s="49">
        <v>3000</v>
      </c>
    </row>
    <row r="83" spans="1:4" ht="21" customHeight="1" x14ac:dyDescent="0.25">
      <c r="A83" s="42" t="s">
        <v>8</v>
      </c>
      <c r="B83" s="34" t="s">
        <v>238</v>
      </c>
      <c r="C83" s="27"/>
      <c r="D83" s="48">
        <f>D84</f>
        <v>48.9</v>
      </c>
    </row>
    <row r="84" spans="1:4" ht="30" customHeight="1" x14ac:dyDescent="0.2">
      <c r="A84" s="44" t="s">
        <v>57</v>
      </c>
      <c r="B84" s="27" t="s">
        <v>238</v>
      </c>
      <c r="C84" s="27">
        <v>600</v>
      </c>
      <c r="D84" s="49">
        <f>D85</f>
        <v>48.9</v>
      </c>
    </row>
    <row r="85" spans="1:4" ht="21" customHeight="1" x14ac:dyDescent="0.2">
      <c r="A85" s="45" t="s">
        <v>17</v>
      </c>
      <c r="B85" s="27" t="s">
        <v>238</v>
      </c>
      <c r="C85" s="27">
        <v>610</v>
      </c>
      <c r="D85" s="49">
        <v>48.9</v>
      </c>
    </row>
    <row r="86" spans="1:4" ht="45" x14ac:dyDescent="0.25">
      <c r="A86" s="42" t="s">
        <v>186</v>
      </c>
      <c r="B86" s="34" t="s">
        <v>145</v>
      </c>
      <c r="C86" s="27"/>
      <c r="D86" s="39">
        <f>D87</f>
        <v>28240.400000000001</v>
      </c>
    </row>
    <row r="87" spans="1:4" ht="25.5" x14ac:dyDescent="0.2">
      <c r="A87" s="26" t="s">
        <v>57</v>
      </c>
      <c r="B87" s="27" t="s">
        <v>145</v>
      </c>
      <c r="C87" s="27">
        <v>600</v>
      </c>
      <c r="D87" s="32">
        <f>D88</f>
        <v>28240.400000000001</v>
      </c>
    </row>
    <row r="88" spans="1:4" x14ac:dyDescent="0.2">
      <c r="A88" s="46" t="s">
        <v>17</v>
      </c>
      <c r="B88" s="27" t="s">
        <v>145</v>
      </c>
      <c r="C88" s="27">
        <v>610</v>
      </c>
      <c r="D88" s="32">
        <v>28240.400000000001</v>
      </c>
    </row>
    <row r="89" spans="1:4" ht="105" x14ac:dyDescent="0.25">
      <c r="A89" s="75" t="s">
        <v>187</v>
      </c>
      <c r="B89" s="34" t="s">
        <v>175</v>
      </c>
      <c r="C89" s="36"/>
      <c r="D89" s="50">
        <f>D90</f>
        <v>3890.4</v>
      </c>
    </row>
    <row r="90" spans="1:4" ht="25.5" x14ac:dyDescent="0.2">
      <c r="A90" s="26" t="s">
        <v>57</v>
      </c>
      <c r="B90" s="27" t="s">
        <v>175</v>
      </c>
      <c r="C90" s="36">
        <v>600</v>
      </c>
      <c r="D90" s="51">
        <f>D91</f>
        <v>3890.4</v>
      </c>
    </row>
    <row r="91" spans="1:4" x14ac:dyDescent="0.2">
      <c r="A91" s="46" t="s">
        <v>17</v>
      </c>
      <c r="B91" s="27" t="s">
        <v>175</v>
      </c>
      <c r="C91" s="36">
        <v>610</v>
      </c>
      <c r="D91" s="51">
        <v>3890.4</v>
      </c>
    </row>
    <row r="92" spans="1:4" ht="124.5" customHeight="1" x14ac:dyDescent="0.25">
      <c r="A92" s="38" t="s">
        <v>31</v>
      </c>
      <c r="B92" s="18" t="s">
        <v>81</v>
      </c>
      <c r="C92" s="18"/>
      <c r="D92" s="39">
        <f>D93</f>
        <v>276252.3</v>
      </c>
    </row>
    <row r="93" spans="1:4" ht="25.5" x14ac:dyDescent="0.2">
      <c r="A93" s="26" t="s">
        <v>57</v>
      </c>
      <c r="B93" s="14" t="s">
        <v>81</v>
      </c>
      <c r="C93" s="14">
        <v>600</v>
      </c>
      <c r="D93" s="32">
        <f>D94</f>
        <v>276252.3</v>
      </c>
    </row>
    <row r="94" spans="1:4" x14ac:dyDescent="0.2">
      <c r="A94" s="26" t="s">
        <v>17</v>
      </c>
      <c r="B94" s="14" t="s">
        <v>81</v>
      </c>
      <c r="C94" s="14">
        <v>610</v>
      </c>
      <c r="D94" s="32">
        <v>276252.3</v>
      </c>
    </row>
    <row r="95" spans="1:4" ht="45" x14ac:dyDescent="0.25">
      <c r="A95" s="76" t="s">
        <v>188</v>
      </c>
      <c r="B95" s="18" t="s">
        <v>82</v>
      </c>
      <c r="C95" s="31"/>
      <c r="D95" s="39">
        <f>D96</f>
        <v>5008.5</v>
      </c>
    </row>
    <row r="96" spans="1:4" ht="25.5" x14ac:dyDescent="0.2">
      <c r="A96" s="26" t="s">
        <v>57</v>
      </c>
      <c r="B96" s="14" t="s">
        <v>82</v>
      </c>
      <c r="C96" s="14">
        <v>600</v>
      </c>
      <c r="D96" s="32">
        <f>D97</f>
        <v>5008.5</v>
      </c>
    </row>
    <row r="97" spans="1:4" ht="22.5" customHeight="1" x14ac:dyDescent="0.2">
      <c r="A97" s="26" t="s">
        <v>17</v>
      </c>
      <c r="B97" s="14" t="s">
        <v>82</v>
      </c>
      <c r="C97" s="14">
        <v>610</v>
      </c>
      <c r="D97" s="32">
        <v>5008.5</v>
      </c>
    </row>
    <row r="98" spans="1:4" ht="45.75" customHeight="1" x14ac:dyDescent="0.25">
      <c r="A98" s="75" t="s">
        <v>189</v>
      </c>
      <c r="B98" s="34" t="s">
        <v>190</v>
      </c>
      <c r="C98" s="27"/>
      <c r="D98" s="48">
        <f>D99</f>
        <v>40.6</v>
      </c>
    </row>
    <row r="99" spans="1:4" ht="25.5" customHeight="1" x14ac:dyDescent="0.2">
      <c r="A99" s="26" t="s">
        <v>28</v>
      </c>
      <c r="B99" s="27" t="s">
        <v>190</v>
      </c>
      <c r="C99" s="27">
        <v>300</v>
      </c>
      <c r="D99" s="49">
        <f>D100</f>
        <v>40.6</v>
      </c>
    </row>
    <row r="100" spans="1:4" ht="25.5" customHeight="1" x14ac:dyDescent="0.2">
      <c r="A100" s="46" t="s">
        <v>235</v>
      </c>
      <c r="B100" s="27" t="s">
        <v>190</v>
      </c>
      <c r="C100" s="27">
        <v>320</v>
      </c>
      <c r="D100" s="49">
        <v>40.6</v>
      </c>
    </row>
    <row r="101" spans="1:4" ht="46.5" customHeight="1" x14ac:dyDescent="0.25">
      <c r="A101" s="75" t="s">
        <v>173</v>
      </c>
      <c r="B101" s="34" t="s">
        <v>174</v>
      </c>
      <c r="C101" s="36"/>
      <c r="D101" s="50">
        <f>D102</f>
        <v>452.9</v>
      </c>
    </row>
    <row r="102" spans="1:4" ht="25.5" x14ac:dyDescent="0.2">
      <c r="A102" s="26" t="s">
        <v>57</v>
      </c>
      <c r="B102" s="27" t="s">
        <v>174</v>
      </c>
      <c r="C102" s="36">
        <v>600</v>
      </c>
      <c r="D102" s="51">
        <f>D103</f>
        <v>452.9</v>
      </c>
    </row>
    <row r="103" spans="1:4" x14ac:dyDescent="0.2">
      <c r="A103" s="46" t="s">
        <v>17</v>
      </c>
      <c r="B103" s="27" t="s">
        <v>174</v>
      </c>
      <c r="C103" s="36">
        <v>610</v>
      </c>
      <c r="D103" s="51">
        <v>452.9</v>
      </c>
    </row>
    <row r="104" spans="1:4" ht="38.25" x14ac:dyDescent="0.2">
      <c r="A104" s="47" t="s">
        <v>171</v>
      </c>
      <c r="B104" s="34" t="s">
        <v>172</v>
      </c>
      <c r="C104" s="34"/>
      <c r="D104" s="48">
        <f>D105</f>
        <v>29185.200000000001</v>
      </c>
    </row>
    <row r="105" spans="1:4" ht="25.5" x14ac:dyDescent="0.2">
      <c r="A105" s="26" t="s">
        <v>57</v>
      </c>
      <c r="B105" s="27" t="s">
        <v>172</v>
      </c>
      <c r="C105" s="27">
        <v>600</v>
      </c>
      <c r="D105" s="49">
        <f>D106</f>
        <v>29185.200000000001</v>
      </c>
    </row>
    <row r="106" spans="1:4" x14ac:dyDescent="0.2">
      <c r="A106" s="46" t="s">
        <v>17</v>
      </c>
      <c r="B106" s="27" t="s">
        <v>172</v>
      </c>
      <c r="C106" s="27">
        <v>610</v>
      </c>
      <c r="D106" s="49">
        <v>29185.200000000001</v>
      </c>
    </row>
    <row r="107" spans="1:4" ht="59.25" customHeight="1" x14ac:dyDescent="0.25">
      <c r="A107" s="38" t="s">
        <v>181</v>
      </c>
      <c r="B107" s="34" t="s">
        <v>182</v>
      </c>
      <c r="C107" s="34"/>
      <c r="D107" s="48">
        <f>D108</f>
        <v>14318.6</v>
      </c>
    </row>
    <row r="108" spans="1:4" ht="30" customHeight="1" x14ac:dyDescent="0.2">
      <c r="A108" s="26" t="s">
        <v>57</v>
      </c>
      <c r="B108" s="27" t="s">
        <v>182</v>
      </c>
      <c r="C108" s="27">
        <v>600</v>
      </c>
      <c r="D108" s="49">
        <f>D109</f>
        <v>14318.6</v>
      </c>
    </row>
    <row r="109" spans="1:4" ht="25.5" customHeight="1" x14ac:dyDescent="0.2">
      <c r="A109" s="46" t="s">
        <v>17</v>
      </c>
      <c r="B109" s="27" t="s">
        <v>182</v>
      </c>
      <c r="C109" s="27">
        <v>610</v>
      </c>
      <c r="D109" s="49">
        <v>14318.6</v>
      </c>
    </row>
    <row r="110" spans="1:4" ht="45" customHeight="1" x14ac:dyDescent="0.25">
      <c r="A110" s="52" t="s">
        <v>98</v>
      </c>
      <c r="B110" s="18" t="s">
        <v>62</v>
      </c>
      <c r="C110" s="21"/>
      <c r="D110" s="39">
        <f>D111+D130+D114+D127+D121+D124</f>
        <v>46095.100000000006</v>
      </c>
    </row>
    <row r="111" spans="1:4" ht="27" customHeight="1" x14ac:dyDescent="0.25">
      <c r="A111" s="22" t="s">
        <v>3</v>
      </c>
      <c r="B111" s="18" t="s">
        <v>63</v>
      </c>
      <c r="C111" s="31"/>
      <c r="D111" s="39">
        <f>D112</f>
        <v>28992.3</v>
      </c>
    </row>
    <row r="112" spans="1:4" ht="29.25" customHeight="1" x14ac:dyDescent="0.2">
      <c r="A112" s="26" t="s">
        <v>57</v>
      </c>
      <c r="B112" s="14" t="s">
        <v>63</v>
      </c>
      <c r="C112" s="14">
        <v>600</v>
      </c>
      <c r="D112" s="32">
        <f>D113</f>
        <v>28992.3</v>
      </c>
    </row>
    <row r="113" spans="1:6" s="2" customFormat="1" ht="15.75" x14ac:dyDescent="0.25">
      <c r="A113" s="26" t="s">
        <v>17</v>
      </c>
      <c r="B113" s="14" t="s">
        <v>63</v>
      </c>
      <c r="C113" s="14">
        <v>610</v>
      </c>
      <c r="D113" s="32">
        <f>28955.3+37</f>
        <v>28992.3</v>
      </c>
      <c r="E113" s="91"/>
    </row>
    <row r="114" spans="1:6" s="2" customFormat="1" ht="45" x14ac:dyDescent="0.25">
      <c r="A114" s="38" t="s">
        <v>148</v>
      </c>
      <c r="B114" s="18" t="s">
        <v>147</v>
      </c>
      <c r="C114" s="31"/>
      <c r="D114" s="39">
        <f>D115+D119</f>
        <v>9721.4</v>
      </c>
      <c r="E114" s="91"/>
    </row>
    <row r="115" spans="1:6" s="2" customFormat="1" ht="26.25" x14ac:dyDescent="0.25">
      <c r="A115" s="26" t="s">
        <v>57</v>
      </c>
      <c r="B115" s="14" t="s">
        <v>147</v>
      </c>
      <c r="C115" s="14">
        <v>600</v>
      </c>
      <c r="D115" s="32">
        <f>D116+D117+D118</f>
        <v>9621.4</v>
      </c>
      <c r="E115" s="91"/>
    </row>
    <row r="116" spans="1:6" s="2" customFormat="1" ht="15.75" x14ac:dyDescent="0.25">
      <c r="A116" s="26" t="s">
        <v>17</v>
      </c>
      <c r="B116" s="14" t="s">
        <v>147</v>
      </c>
      <c r="C116" s="14">
        <v>610</v>
      </c>
      <c r="D116" s="32">
        <v>9421.4</v>
      </c>
      <c r="E116" s="91"/>
    </row>
    <row r="117" spans="1:6" s="2" customFormat="1" ht="15.75" x14ac:dyDescent="0.25">
      <c r="A117" s="46" t="s">
        <v>120</v>
      </c>
      <c r="B117" s="14" t="s">
        <v>147</v>
      </c>
      <c r="C117" s="14">
        <v>620</v>
      </c>
      <c r="D117" s="32">
        <v>100</v>
      </c>
      <c r="E117" s="91"/>
    </row>
    <row r="118" spans="1:6" s="2" customFormat="1" ht="29.25" x14ac:dyDescent="0.25">
      <c r="A118" s="45" t="s">
        <v>236</v>
      </c>
      <c r="B118" s="14" t="s">
        <v>147</v>
      </c>
      <c r="C118" s="14">
        <v>630</v>
      </c>
      <c r="D118" s="32">
        <v>100</v>
      </c>
      <c r="E118" s="91"/>
    </row>
    <row r="119" spans="1:6" s="2" customFormat="1" ht="15.75" x14ac:dyDescent="0.25">
      <c r="A119" s="46" t="s">
        <v>16</v>
      </c>
      <c r="B119" s="14" t="s">
        <v>147</v>
      </c>
      <c r="C119" s="14">
        <v>800</v>
      </c>
      <c r="D119" s="32">
        <f>D120</f>
        <v>100</v>
      </c>
      <c r="E119" s="91"/>
    </row>
    <row r="120" spans="1:6" s="2" customFormat="1" ht="39" x14ac:dyDescent="0.25">
      <c r="A120" s="99" t="s">
        <v>208</v>
      </c>
      <c r="B120" s="14" t="s">
        <v>147</v>
      </c>
      <c r="C120" s="14">
        <v>810</v>
      </c>
      <c r="D120" s="32">
        <v>100</v>
      </c>
      <c r="E120" s="91"/>
    </row>
    <row r="121" spans="1:6" s="2" customFormat="1" ht="15.75" x14ac:dyDescent="0.25">
      <c r="A121" s="42" t="s">
        <v>8</v>
      </c>
      <c r="B121" s="18" t="s">
        <v>241</v>
      </c>
      <c r="C121" s="18"/>
      <c r="D121" s="39">
        <f>D122</f>
        <v>171.7</v>
      </c>
      <c r="E121" s="91"/>
    </row>
    <row r="122" spans="1:6" s="2" customFormat="1" ht="26.25" x14ac:dyDescent="0.25">
      <c r="A122" s="26" t="s">
        <v>57</v>
      </c>
      <c r="B122" s="14" t="s">
        <v>241</v>
      </c>
      <c r="C122" s="14">
        <v>600</v>
      </c>
      <c r="D122" s="32">
        <f>D123</f>
        <v>171.7</v>
      </c>
      <c r="E122" s="91"/>
    </row>
    <row r="123" spans="1:6" s="2" customFormat="1" ht="15.75" x14ac:dyDescent="0.25">
      <c r="A123" s="26" t="s">
        <v>17</v>
      </c>
      <c r="B123" s="14" t="s">
        <v>241</v>
      </c>
      <c r="C123" s="14">
        <v>610</v>
      </c>
      <c r="D123" s="32">
        <v>171.7</v>
      </c>
      <c r="E123" s="91"/>
      <c r="F123" s="105"/>
    </row>
    <row r="124" spans="1:6" s="2" customFormat="1" ht="30" x14ac:dyDescent="0.25">
      <c r="A124" s="25" t="s">
        <v>247</v>
      </c>
      <c r="B124" s="34" t="s">
        <v>246</v>
      </c>
      <c r="C124" s="34"/>
      <c r="D124" s="108">
        <f>D125</f>
        <v>709.8</v>
      </c>
      <c r="E124" s="91"/>
      <c r="F124" s="105"/>
    </row>
    <row r="125" spans="1:6" s="2" customFormat="1" ht="26.25" x14ac:dyDescent="0.25">
      <c r="A125" s="26" t="s">
        <v>57</v>
      </c>
      <c r="B125" s="27" t="s">
        <v>246</v>
      </c>
      <c r="C125" s="27">
        <v>600</v>
      </c>
      <c r="D125" s="110">
        <f>D126</f>
        <v>709.8</v>
      </c>
      <c r="E125" s="91"/>
      <c r="F125" s="105"/>
    </row>
    <row r="126" spans="1:6" s="2" customFormat="1" ht="15.75" x14ac:dyDescent="0.25">
      <c r="A126" s="46" t="s">
        <v>17</v>
      </c>
      <c r="B126" s="27" t="s">
        <v>246</v>
      </c>
      <c r="C126" s="27">
        <v>610</v>
      </c>
      <c r="D126" s="110">
        <v>709.8</v>
      </c>
      <c r="E126" s="91"/>
      <c r="F126" s="105"/>
    </row>
    <row r="127" spans="1:6" s="2" customFormat="1" ht="53.25" customHeight="1" x14ac:dyDescent="0.25">
      <c r="A127" s="22" t="s">
        <v>191</v>
      </c>
      <c r="B127" s="18" t="s">
        <v>125</v>
      </c>
      <c r="C127" s="31"/>
      <c r="D127" s="39">
        <f>D128</f>
        <v>2658.9</v>
      </c>
      <c r="E127" s="91"/>
    </row>
    <row r="128" spans="1:6" s="2" customFormat="1" ht="27.75" customHeight="1" x14ac:dyDescent="0.25">
      <c r="A128" s="26" t="s">
        <v>57</v>
      </c>
      <c r="B128" s="14" t="s">
        <v>125</v>
      </c>
      <c r="C128" s="14">
        <v>600</v>
      </c>
      <c r="D128" s="32">
        <f>D129</f>
        <v>2658.9</v>
      </c>
      <c r="E128" s="91"/>
    </row>
    <row r="129" spans="1:5" s="2" customFormat="1" ht="15.75" x14ac:dyDescent="0.25">
      <c r="A129" s="26" t="s">
        <v>17</v>
      </c>
      <c r="B129" s="14" t="s">
        <v>125</v>
      </c>
      <c r="C129" s="14">
        <v>610</v>
      </c>
      <c r="D129" s="32">
        <v>2658.9</v>
      </c>
      <c r="E129" s="91"/>
    </row>
    <row r="130" spans="1:5" s="2" customFormat="1" ht="73.5" customHeight="1" x14ac:dyDescent="0.25">
      <c r="A130" s="22" t="s">
        <v>27</v>
      </c>
      <c r="B130" s="18" t="s">
        <v>129</v>
      </c>
      <c r="C130" s="18"/>
      <c r="D130" s="39">
        <f>D131</f>
        <v>3841</v>
      </c>
      <c r="E130" s="91"/>
    </row>
    <row r="131" spans="1:5" s="2" customFormat="1" ht="36.75" customHeight="1" x14ac:dyDescent="0.25">
      <c r="A131" s="26" t="s">
        <v>57</v>
      </c>
      <c r="B131" s="14" t="s">
        <v>129</v>
      </c>
      <c r="C131" s="14">
        <v>600</v>
      </c>
      <c r="D131" s="32">
        <f>D132</f>
        <v>3841</v>
      </c>
      <c r="E131" s="91"/>
    </row>
    <row r="132" spans="1:5" s="2" customFormat="1" ht="21.75" customHeight="1" x14ac:dyDescent="0.25">
      <c r="A132" s="26" t="s">
        <v>17</v>
      </c>
      <c r="B132" s="14" t="s">
        <v>129</v>
      </c>
      <c r="C132" s="14">
        <v>610</v>
      </c>
      <c r="D132" s="32">
        <v>3841</v>
      </c>
      <c r="E132" s="92"/>
    </row>
    <row r="133" spans="1:5" ht="53.25" customHeight="1" x14ac:dyDescent="0.25">
      <c r="A133" s="52" t="s">
        <v>201</v>
      </c>
      <c r="B133" s="18" t="s">
        <v>64</v>
      </c>
      <c r="C133" s="21"/>
      <c r="D133" s="39">
        <f>D134+D142+D139</f>
        <v>14367.6</v>
      </c>
    </row>
    <row r="134" spans="1:5" ht="40.5" customHeight="1" x14ac:dyDescent="0.25">
      <c r="A134" s="22" t="s">
        <v>99</v>
      </c>
      <c r="B134" s="18" t="s">
        <v>65</v>
      </c>
      <c r="C134" s="31"/>
      <c r="D134" s="39">
        <f>D135+D137</f>
        <v>10133.1</v>
      </c>
    </row>
    <row r="135" spans="1:5" ht="40.5" customHeight="1" x14ac:dyDescent="0.2">
      <c r="A135" s="24" t="s">
        <v>36</v>
      </c>
      <c r="B135" s="14" t="s">
        <v>65</v>
      </c>
      <c r="C135" s="14">
        <v>100</v>
      </c>
      <c r="D135" s="32">
        <f>D136</f>
        <v>9130.7000000000007</v>
      </c>
    </row>
    <row r="136" spans="1:5" s="4" customFormat="1" ht="33" customHeight="1" x14ac:dyDescent="0.25">
      <c r="A136" s="26" t="s">
        <v>233</v>
      </c>
      <c r="B136" s="14" t="s">
        <v>65</v>
      </c>
      <c r="C136" s="14">
        <v>110</v>
      </c>
      <c r="D136" s="32">
        <f>8202.6+928.1</f>
        <v>9130.7000000000007</v>
      </c>
      <c r="E136" s="93"/>
    </row>
    <row r="137" spans="1:5" ht="30" customHeight="1" x14ac:dyDescent="0.2">
      <c r="A137" s="24" t="s">
        <v>234</v>
      </c>
      <c r="B137" s="14" t="s">
        <v>65</v>
      </c>
      <c r="C137" s="14">
        <v>200</v>
      </c>
      <c r="D137" s="32">
        <f>D138</f>
        <v>1002.4</v>
      </c>
    </row>
    <row r="138" spans="1:5" ht="24" customHeight="1" x14ac:dyDescent="0.2">
      <c r="A138" s="24" t="s">
        <v>38</v>
      </c>
      <c r="B138" s="14" t="s">
        <v>65</v>
      </c>
      <c r="C138" s="14">
        <v>240</v>
      </c>
      <c r="D138" s="32">
        <v>1002.4</v>
      </c>
    </row>
    <row r="139" spans="1:5" ht="23.25" customHeight="1" x14ac:dyDescent="0.25">
      <c r="A139" s="22" t="s">
        <v>1</v>
      </c>
      <c r="B139" s="18" t="s">
        <v>108</v>
      </c>
      <c r="C139" s="31"/>
      <c r="D139" s="39">
        <f>D140</f>
        <v>4170.8999999999996</v>
      </c>
    </row>
    <row r="140" spans="1:5" ht="39.75" customHeight="1" x14ac:dyDescent="0.2">
      <c r="A140" s="24" t="s">
        <v>36</v>
      </c>
      <c r="B140" s="14" t="s">
        <v>108</v>
      </c>
      <c r="C140" s="14">
        <v>100</v>
      </c>
      <c r="D140" s="32">
        <f>D141</f>
        <v>4170.8999999999996</v>
      </c>
    </row>
    <row r="141" spans="1:5" ht="19.5" customHeight="1" x14ac:dyDescent="0.2">
      <c r="A141" s="24" t="s">
        <v>37</v>
      </c>
      <c r="B141" s="14" t="s">
        <v>108</v>
      </c>
      <c r="C141" s="14">
        <v>120</v>
      </c>
      <c r="D141" s="32">
        <f>3583.1+587.8</f>
        <v>4170.8999999999996</v>
      </c>
    </row>
    <row r="142" spans="1:5" ht="29.25" customHeight="1" x14ac:dyDescent="0.25">
      <c r="A142" s="38" t="s">
        <v>112</v>
      </c>
      <c r="B142" s="18" t="s">
        <v>113</v>
      </c>
      <c r="C142" s="31"/>
      <c r="D142" s="39">
        <f>D143+D145</f>
        <v>63.6</v>
      </c>
    </row>
    <row r="143" spans="1:5" ht="42" customHeight="1" x14ac:dyDescent="0.2">
      <c r="A143" s="24" t="s">
        <v>36</v>
      </c>
      <c r="B143" s="14" t="s">
        <v>113</v>
      </c>
      <c r="C143" s="14">
        <v>100</v>
      </c>
      <c r="D143" s="32">
        <f>D144</f>
        <v>39</v>
      </c>
    </row>
    <row r="144" spans="1:5" ht="27.75" customHeight="1" x14ac:dyDescent="0.2">
      <c r="A144" s="26" t="s">
        <v>233</v>
      </c>
      <c r="B144" s="14" t="s">
        <v>113</v>
      </c>
      <c r="C144" s="14">
        <v>110</v>
      </c>
      <c r="D144" s="32">
        <v>39</v>
      </c>
    </row>
    <row r="145" spans="1:4" ht="25.5" customHeight="1" x14ac:dyDescent="0.2">
      <c r="A145" s="24" t="s">
        <v>234</v>
      </c>
      <c r="B145" s="27" t="s">
        <v>113</v>
      </c>
      <c r="C145" s="36">
        <v>200</v>
      </c>
      <c r="D145" s="32">
        <f>D146</f>
        <v>24.6</v>
      </c>
    </row>
    <row r="146" spans="1:4" ht="30.75" customHeight="1" x14ac:dyDescent="0.2">
      <c r="A146" s="24" t="s">
        <v>38</v>
      </c>
      <c r="B146" s="27" t="s">
        <v>113</v>
      </c>
      <c r="C146" s="36">
        <v>240</v>
      </c>
      <c r="D146" s="32">
        <v>24.6</v>
      </c>
    </row>
    <row r="147" spans="1:4" ht="67.5" customHeight="1" x14ac:dyDescent="0.25">
      <c r="A147" s="17" t="s">
        <v>133</v>
      </c>
      <c r="B147" s="18" t="s">
        <v>76</v>
      </c>
      <c r="C147" s="19"/>
      <c r="D147" s="39">
        <f>D148+D158</f>
        <v>28121.200000000001</v>
      </c>
    </row>
    <row r="148" spans="1:4" ht="44.25" customHeight="1" x14ac:dyDescent="0.25">
      <c r="A148" s="53" t="s">
        <v>140</v>
      </c>
      <c r="B148" s="18" t="s">
        <v>114</v>
      </c>
      <c r="C148" s="31"/>
      <c r="D148" s="39">
        <f>D149+D152+D155</f>
        <v>28041.200000000001</v>
      </c>
    </row>
    <row r="149" spans="1:4" ht="23.25" customHeight="1" x14ac:dyDescent="0.25">
      <c r="A149" s="22" t="s">
        <v>77</v>
      </c>
      <c r="B149" s="18" t="s">
        <v>115</v>
      </c>
      <c r="C149" s="31"/>
      <c r="D149" s="39">
        <f>D150</f>
        <v>26135.7</v>
      </c>
    </row>
    <row r="150" spans="1:4" ht="28.5" customHeight="1" x14ac:dyDescent="0.2">
      <c r="A150" s="26" t="s">
        <v>57</v>
      </c>
      <c r="B150" s="14" t="s">
        <v>115</v>
      </c>
      <c r="C150" s="14">
        <v>600</v>
      </c>
      <c r="D150" s="32">
        <f>D151</f>
        <v>26135.7</v>
      </c>
    </row>
    <row r="151" spans="1:4" ht="19.5" customHeight="1" x14ac:dyDescent="0.2">
      <c r="A151" s="26" t="s">
        <v>17</v>
      </c>
      <c r="B151" s="14" t="s">
        <v>115</v>
      </c>
      <c r="C151" s="14">
        <v>610</v>
      </c>
      <c r="D151" s="32">
        <v>26135.7</v>
      </c>
    </row>
    <row r="152" spans="1:4" ht="27.75" customHeight="1" x14ac:dyDescent="0.25">
      <c r="A152" s="22" t="s">
        <v>78</v>
      </c>
      <c r="B152" s="18" t="s">
        <v>116</v>
      </c>
      <c r="C152" s="31"/>
      <c r="D152" s="39">
        <f>D153</f>
        <v>530</v>
      </c>
    </row>
    <row r="153" spans="1:4" ht="30" customHeight="1" x14ac:dyDescent="0.2">
      <c r="A153" s="26" t="s">
        <v>57</v>
      </c>
      <c r="B153" s="14" t="s">
        <v>116</v>
      </c>
      <c r="C153" s="14">
        <v>600</v>
      </c>
      <c r="D153" s="32">
        <f>D154</f>
        <v>530</v>
      </c>
    </row>
    <row r="154" spans="1:4" ht="19.5" customHeight="1" x14ac:dyDescent="0.2">
      <c r="A154" s="26" t="s">
        <v>17</v>
      </c>
      <c r="B154" s="14" t="s">
        <v>116</v>
      </c>
      <c r="C154" s="14">
        <v>610</v>
      </c>
      <c r="D154" s="32">
        <v>530</v>
      </c>
    </row>
    <row r="155" spans="1:4" ht="46.5" customHeight="1" x14ac:dyDescent="0.25">
      <c r="A155" s="42" t="s">
        <v>230</v>
      </c>
      <c r="B155" s="34" t="s">
        <v>229</v>
      </c>
      <c r="C155" s="78"/>
      <c r="D155" s="48">
        <f>D156</f>
        <v>1375.5</v>
      </c>
    </row>
    <row r="156" spans="1:4" ht="33" customHeight="1" x14ac:dyDescent="0.2">
      <c r="A156" s="44" t="s">
        <v>57</v>
      </c>
      <c r="B156" s="27" t="s">
        <v>229</v>
      </c>
      <c r="C156" s="36">
        <v>600</v>
      </c>
      <c r="D156" s="49">
        <f>D157</f>
        <v>1375.5</v>
      </c>
    </row>
    <row r="157" spans="1:4" ht="19.5" customHeight="1" x14ac:dyDescent="0.2">
      <c r="A157" s="46" t="s">
        <v>17</v>
      </c>
      <c r="B157" s="27" t="s">
        <v>229</v>
      </c>
      <c r="C157" s="36">
        <v>610</v>
      </c>
      <c r="D157" s="49">
        <v>1375.5</v>
      </c>
    </row>
    <row r="158" spans="1:4" ht="31.5" customHeight="1" x14ac:dyDescent="0.25">
      <c r="A158" s="22" t="s">
        <v>141</v>
      </c>
      <c r="B158" s="18" t="s">
        <v>117</v>
      </c>
      <c r="C158" s="31"/>
      <c r="D158" s="39">
        <f t="shared" ref="D158:D160" si="3">D159</f>
        <v>80</v>
      </c>
    </row>
    <row r="159" spans="1:4" ht="20.25" customHeight="1" x14ac:dyDescent="0.25">
      <c r="A159" s="22" t="s">
        <v>67</v>
      </c>
      <c r="B159" s="18" t="s">
        <v>118</v>
      </c>
      <c r="C159" s="31"/>
      <c r="D159" s="39">
        <f t="shared" si="3"/>
        <v>80</v>
      </c>
    </row>
    <row r="160" spans="1:4" ht="26.25" customHeight="1" x14ac:dyDescent="0.2">
      <c r="A160" s="24" t="s">
        <v>234</v>
      </c>
      <c r="B160" s="14" t="s">
        <v>118</v>
      </c>
      <c r="C160" s="14">
        <v>200</v>
      </c>
      <c r="D160" s="102">
        <f t="shared" si="3"/>
        <v>80</v>
      </c>
    </row>
    <row r="161" spans="1:5" ht="26.25" customHeight="1" x14ac:dyDescent="0.2">
      <c r="A161" s="24" t="s">
        <v>38</v>
      </c>
      <c r="B161" s="14" t="s">
        <v>118</v>
      </c>
      <c r="C161" s="14">
        <v>240</v>
      </c>
      <c r="D161" s="102">
        <v>80</v>
      </c>
    </row>
    <row r="162" spans="1:5" ht="79.5" customHeight="1" x14ac:dyDescent="0.2">
      <c r="A162" s="54" t="s">
        <v>200</v>
      </c>
      <c r="B162" s="18" t="s">
        <v>40</v>
      </c>
      <c r="C162" s="55"/>
      <c r="D162" s="39">
        <f>D163+D171+D176</f>
        <v>64417.8</v>
      </c>
      <c r="E162" s="94"/>
    </row>
    <row r="163" spans="1:5" ht="63.75" customHeight="1" x14ac:dyDescent="0.25">
      <c r="A163" s="52" t="s">
        <v>144</v>
      </c>
      <c r="B163" s="18" t="s">
        <v>71</v>
      </c>
      <c r="C163" s="21"/>
      <c r="D163" s="39">
        <f>D164</f>
        <v>34648</v>
      </c>
    </row>
    <row r="164" spans="1:5" ht="34.5" customHeight="1" x14ac:dyDescent="0.25">
      <c r="A164" s="25" t="s">
        <v>69</v>
      </c>
      <c r="B164" s="18" t="s">
        <v>72</v>
      </c>
      <c r="C164" s="31"/>
      <c r="D164" s="39">
        <f>D165+D168</f>
        <v>34648</v>
      </c>
    </row>
    <row r="165" spans="1:5" ht="25.5" x14ac:dyDescent="0.2">
      <c r="A165" s="26" t="s">
        <v>9</v>
      </c>
      <c r="B165" s="14" t="s">
        <v>164</v>
      </c>
      <c r="C165" s="14"/>
      <c r="D165" s="32">
        <f>D166</f>
        <v>29568</v>
      </c>
    </row>
    <row r="166" spans="1:5" x14ac:dyDescent="0.2">
      <c r="A166" s="56" t="s">
        <v>7</v>
      </c>
      <c r="B166" s="14" t="s">
        <v>164</v>
      </c>
      <c r="C166" s="14">
        <v>500</v>
      </c>
      <c r="D166" s="32">
        <f>D167</f>
        <v>29568</v>
      </c>
    </row>
    <row r="167" spans="1:5" x14ac:dyDescent="0.2">
      <c r="A167" s="26" t="s">
        <v>70</v>
      </c>
      <c r="B167" s="14" t="s">
        <v>164</v>
      </c>
      <c r="C167" s="14">
        <v>510</v>
      </c>
      <c r="D167" s="32">
        <v>29568</v>
      </c>
    </row>
    <row r="168" spans="1:5" ht="90" x14ac:dyDescent="0.25">
      <c r="A168" s="22" t="s">
        <v>23</v>
      </c>
      <c r="B168" s="18" t="s">
        <v>84</v>
      </c>
      <c r="C168" s="31"/>
      <c r="D168" s="39">
        <f>D169</f>
        <v>5080</v>
      </c>
    </row>
    <row r="169" spans="1:5" x14ac:dyDescent="0.2">
      <c r="A169" s="56" t="s">
        <v>7</v>
      </c>
      <c r="B169" s="14" t="s">
        <v>84</v>
      </c>
      <c r="C169" s="14">
        <v>500</v>
      </c>
      <c r="D169" s="32">
        <f>D170</f>
        <v>5080</v>
      </c>
    </row>
    <row r="170" spans="1:5" ht="21" customHeight="1" x14ac:dyDescent="0.2">
      <c r="A170" s="26" t="s">
        <v>70</v>
      </c>
      <c r="B170" s="14" t="s">
        <v>84</v>
      </c>
      <c r="C170" s="14">
        <v>510</v>
      </c>
      <c r="D170" s="32">
        <v>5080</v>
      </c>
    </row>
    <row r="171" spans="1:5" ht="43.5" customHeight="1" x14ac:dyDescent="0.25">
      <c r="A171" s="52" t="s">
        <v>142</v>
      </c>
      <c r="B171" s="18" t="s">
        <v>73</v>
      </c>
      <c r="C171" s="57"/>
      <c r="D171" s="39">
        <f t="shared" ref="D171:D174" si="4">D172</f>
        <v>2121.9</v>
      </c>
    </row>
    <row r="172" spans="1:5" ht="51.75" customHeight="1" x14ac:dyDescent="0.25">
      <c r="A172" s="25" t="s">
        <v>74</v>
      </c>
      <c r="B172" s="18" t="s">
        <v>75</v>
      </c>
      <c r="C172" s="55"/>
      <c r="D172" s="39">
        <f t="shared" si="4"/>
        <v>2121.9</v>
      </c>
    </row>
    <row r="173" spans="1:5" ht="49.5" customHeight="1" x14ac:dyDescent="0.2">
      <c r="A173" s="26" t="s">
        <v>163</v>
      </c>
      <c r="B173" s="14" t="s">
        <v>165</v>
      </c>
      <c r="C173" s="18"/>
      <c r="D173" s="39">
        <f t="shared" si="4"/>
        <v>2121.9</v>
      </c>
    </row>
    <row r="174" spans="1:5" ht="22.5" customHeight="1" x14ac:dyDescent="0.2">
      <c r="A174" s="26" t="s">
        <v>7</v>
      </c>
      <c r="B174" s="14" t="s">
        <v>165</v>
      </c>
      <c r="C174" s="14">
        <v>500</v>
      </c>
      <c r="D174" s="32">
        <f t="shared" si="4"/>
        <v>2121.9</v>
      </c>
    </row>
    <row r="175" spans="1:5" ht="21.75" customHeight="1" x14ac:dyDescent="0.2">
      <c r="A175" s="26" t="s">
        <v>10</v>
      </c>
      <c r="B175" s="14" t="s">
        <v>165</v>
      </c>
      <c r="C175" s="14">
        <v>540</v>
      </c>
      <c r="D175" s="32">
        <v>2121.9</v>
      </c>
    </row>
    <row r="176" spans="1:5" ht="24" customHeight="1" x14ac:dyDescent="0.25">
      <c r="A176" s="20" t="s">
        <v>68</v>
      </c>
      <c r="B176" s="18" t="s">
        <v>42</v>
      </c>
      <c r="C176" s="21"/>
      <c r="D176" s="39">
        <f>D177+D184</f>
        <v>27647.899999999998</v>
      </c>
    </row>
    <row r="177" spans="1:4" ht="46.5" customHeight="1" x14ac:dyDescent="0.25">
      <c r="A177" s="22" t="s">
        <v>41</v>
      </c>
      <c r="B177" s="18" t="s">
        <v>43</v>
      </c>
      <c r="C177" s="31"/>
      <c r="D177" s="39">
        <f>D178+D181</f>
        <v>8274.2999999999993</v>
      </c>
    </row>
    <row r="178" spans="1:4" ht="27" customHeight="1" x14ac:dyDescent="0.25">
      <c r="A178" s="22" t="s">
        <v>1</v>
      </c>
      <c r="B178" s="18" t="s">
        <v>109</v>
      </c>
      <c r="C178" s="31"/>
      <c r="D178" s="39">
        <f>D179</f>
        <v>8046.7999999999993</v>
      </c>
    </row>
    <row r="179" spans="1:4" ht="43.5" customHeight="1" x14ac:dyDescent="0.2">
      <c r="A179" s="24" t="s">
        <v>36</v>
      </c>
      <c r="B179" s="14" t="s">
        <v>109</v>
      </c>
      <c r="C179" s="14">
        <v>100</v>
      </c>
      <c r="D179" s="32">
        <f>D180</f>
        <v>8046.7999999999993</v>
      </c>
    </row>
    <row r="180" spans="1:4" ht="26.25" customHeight="1" x14ac:dyDescent="0.2">
      <c r="A180" s="24" t="s">
        <v>37</v>
      </c>
      <c r="B180" s="14" t="s">
        <v>109</v>
      </c>
      <c r="C180" s="14">
        <v>120</v>
      </c>
      <c r="D180" s="32">
        <f>8434.4-1703.2+1315.6</f>
        <v>8046.7999999999993</v>
      </c>
    </row>
    <row r="181" spans="1:4" ht="242.25" customHeight="1" x14ac:dyDescent="0.25">
      <c r="A181" s="22" t="s">
        <v>192</v>
      </c>
      <c r="B181" s="18" t="s">
        <v>110</v>
      </c>
      <c r="C181" s="18"/>
      <c r="D181" s="39">
        <f>D182</f>
        <v>227.5</v>
      </c>
    </row>
    <row r="182" spans="1:4" ht="39.75" customHeight="1" x14ac:dyDescent="0.2">
      <c r="A182" s="24" t="s">
        <v>36</v>
      </c>
      <c r="B182" s="14" t="s">
        <v>110</v>
      </c>
      <c r="C182" s="14">
        <v>100</v>
      </c>
      <c r="D182" s="32">
        <f>D183</f>
        <v>227.5</v>
      </c>
    </row>
    <row r="183" spans="1:4" ht="30.75" customHeight="1" x14ac:dyDescent="0.2">
      <c r="A183" s="24" t="s">
        <v>37</v>
      </c>
      <c r="B183" s="14" t="s">
        <v>110</v>
      </c>
      <c r="C183" s="14">
        <v>120</v>
      </c>
      <c r="D183" s="32">
        <v>227.5</v>
      </c>
    </row>
    <row r="184" spans="1:4" ht="52.5" customHeight="1" x14ac:dyDescent="0.25">
      <c r="A184" s="25" t="s">
        <v>101</v>
      </c>
      <c r="B184" s="18" t="s">
        <v>102</v>
      </c>
      <c r="C184" s="31"/>
      <c r="D184" s="39">
        <f>D185</f>
        <v>19373.599999999999</v>
      </c>
    </row>
    <row r="185" spans="1:4" ht="37.5" customHeight="1" x14ac:dyDescent="0.25">
      <c r="A185" s="22" t="s">
        <v>99</v>
      </c>
      <c r="B185" s="18" t="s">
        <v>103</v>
      </c>
      <c r="C185" s="31"/>
      <c r="D185" s="39">
        <f>D186+D188+D190</f>
        <v>19373.599999999999</v>
      </c>
    </row>
    <row r="186" spans="1:4" ht="44.25" customHeight="1" x14ac:dyDescent="0.2">
      <c r="A186" s="24" t="s">
        <v>36</v>
      </c>
      <c r="B186" s="14" t="s">
        <v>103</v>
      </c>
      <c r="C186" s="14">
        <v>100</v>
      </c>
      <c r="D186" s="32">
        <f>D187</f>
        <v>14395.3</v>
      </c>
    </row>
    <row r="187" spans="1:4" ht="30.75" customHeight="1" x14ac:dyDescent="0.2">
      <c r="A187" s="26" t="s">
        <v>233</v>
      </c>
      <c r="B187" s="14" t="s">
        <v>103</v>
      </c>
      <c r="C187" s="14">
        <v>110</v>
      </c>
      <c r="D187" s="32">
        <f>11532.1+2863.2</f>
        <v>14395.3</v>
      </c>
    </row>
    <row r="188" spans="1:4" ht="30.75" customHeight="1" x14ac:dyDescent="0.2">
      <c r="A188" s="24" t="s">
        <v>234</v>
      </c>
      <c r="B188" s="14" t="s">
        <v>103</v>
      </c>
      <c r="C188" s="14">
        <v>200</v>
      </c>
      <c r="D188" s="32">
        <f>D189</f>
        <v>4972.3</v>
      </c>
    </row>
    <row r="189" spans="1:4" ht="30.75" customHeight="1" x14ac:dyDescent="0.2">
      <c r="A189" s="24" t="s">
        <v>38</v>
      </c>
      <c r="B189" s="14" t="s">
        <v>103</v>
      </c>
      <c r="C189" s="14">
        <v>240</v>
      </c>
      <c r="D189" s="32">
        <v>4972.3</v>
      </c>
    </row>
    <row r="190" spans="1:4" ht="21.75" customHeight="1" x14ac:dyDescent="0.2">
      <c r="A190" s="24" t="s">
        <v>16</v>
      </c>
      <c r="B190" s="14" t="s">
        <v>103</v>
      </c>
      <c r="C190" s="14">
        <v>800</v>
      </c>
      <c r="D190" s="32">
        <f>D191</f>
        <v>6</v>
      </c>
    </row>
    <row r="191" spans="1:4" ht="18" customHeight="1" x14ac:dyDescent="0.2">
      <c r="A191" s="24" t="s">
        <v>14</v>
      </c>
      <c r="B191" s="14" t="s">
        <v>103</v>
      </c>
      <c r="C191" s="14">
        <v>850</v>
      </c>
      <c r="D191" s="32">
        <v>6</v>
      </c>
    </row>
    <row r="192" spans="1:4" ht="95.25" customHeight="1" x14ac:dyDescent="0.25">
      <c r="A192" s="58" t="s">
        <v>134</v>
      </c>
      <c r="B192" s="18" t="s">
        <v>51</v>
      </c>
      <c r="C192" s="59"/>
      <c r="D192" s="39">
        <f>D193</f>
        <v>3945.2</v>
      </c>
    </row>
    <row r="193" spans="1:5" ht="48.75" customHeight="1" x14ac:dyDescent="0.25">
      <c r="A193" s="22" t="s">
        <v>11</v>
      </c>
      <c r="B193" s="18" t="s">
        <v>92</v>
      </c>
      <c r="C193" s="31"/>
      <c r="D193" s="39">
        <f>D194</f>
        <v>3945.2</v>
      </c>
    </row>
    <row r="194" spans="1:5" ht="43.5" customHeight="1" x14ac:dyDescent="0.2">
      <c r="A194" s="24" t="s">
        <v>36</v>
      </c>
      <c r="B194" s="14" t="s">
        <v>92</v>
      </c>
      <c r="C194" s="14">
        <v>100</v>
      </c>
      <c r="D194" s="32">
        <f>D195</f>
        <v>3945.2</v>
      </c>
    </row>
    <row r="195" spans="1:5" ht="30" customHeight="1" x14ac:dyDescent="0.2">
      <c r="A195" s="26" t="s">
        <v>233</v>
      </c>
      <c r="B195" s="14" t="s">
        <v>92</v>
      </c>
      <c r="C195" s="14">
        <v>110</v>
      </c>
      <c r="D195" s="32">
        <f>3815+130.2</f>
        <v>3945.2</v>
      </c>
    </row>
    <row r="196" spans="1:5" ht="36.75" customHeight="1" x14ac:dyDescent="0.25">
      <c r="A196" s="17" t="s">
        <v>143</v>
      </c>
      <c r="B196" s="18" t="s">
        <v>86</v>
      </c>
      <c r="C196" s="60"/>
      <c r="D196" s="39">
        <f>D197+D216</f>
        <v>17071.7</v>
      </c>
    </row>
    <row r="197" spans="1:5" ht="36" customHeight="1" x14ac:dyDescent="0.25">
      <c r="A197" s="20" t="s">
        <v>90</v>
      </c>
      <c r="B197" s="18" t="s">
        <v>91</v>
      </c>
      <c r="C197" s="61"/>
      <c r="D197" s="39">
        <f>D198+D201+D204+D207+D210+D213</f>
        <v>13099.800000000001</v>
      </c>
    </row>
    <row r="198" spans="1:5" ht="75" customHeight="1" x14ac:dyDescent="0.25">
      <c r="A198" s="22" t="s">
        <v>21</v>
      </c>
      <c r="B198" s="62" t="s">
        <v>93</v>
      </c>
      <c r="C198" s="40"/>
      <c r="D198" s="39">
        <f>D199</f>
        <v>92.6</v>
      </c>
    </row>
    <row r="199" spans="1:5" ht="26.25" customHeight="1" x14ac:dyDescent="0.2">
      <c r="A199" s="23" t="s">
        <v>28</v>
      </c>
      <c r="B199" s="41" t="s">
        <v>93</v>
      </c>
      <c r="C199" s="14">
        <v>300</v>
      </c>
      <c r="D199" s="32">
        <f>D200</f>
        <v>92.6</v>
      </c>
    </row>
    <row r="200" spans="1:5" ht="30.75" customHeight="1" x14ac:dyDescent="0.2">
      <c r="A200" s="23" t="s">
        <v>18</v>
      </c>
      <c r="B200" s="41" t="s">
        <v>93</v>
      </c>
      <c r="C200" s="41">
        <v>310</v>
      </c>
      <c r="D200" s="32">
        <v>92.6</v>
      </c>
    </row>
    <row r="201" spans="1:5" ht="31.5" customHeight="1" x14ac:dyDescent="0.25">
      <c r="A201" s="22" t="s">
        <v>22</v>
      </c>
      <c r="B201" s="62" t="s">
        <v>94</v>
      </c>
      <c r="C201" s="63"/>
      <c r="D201" s="39">
        <f>D202</f>
        <v>242.2</v>
      </c>
    </row>
    <row r="202" spans="1:5" ht="27.75" customHeight="1" x14ac:dyDescent="0.2">
      <c r="A202" s="23" t="s">
        <v>28</v>
      </c>
      <c r="B202" s="41" t="s">
        <v>94</v>
      </c>
      <c r="C202" s="14">
        <v>300</v>
      </c>
      <c r="D202" s="32">
        <f>D203</f>
        <v>242.2</v>
      </c>
    </row>
    <row r="203" spans="1:5" ht="24" customHeight="1" x14ac:dyDescent="0.2">
      <c r="A203" s="46" t="s">
        <v>235</v>
      </c>
      <c r="B203" s="41" t="s">
        <v>94</v>
      </c>
      <c r="C203" s="41">
        <v>320</v>
      </c>
      <c r="D203" s="32">
        <v>242.2</v>
      </c>
    </row>
    <row r="204" spans="1:5" ht="48" customHeight="1" x14ac:dyDescent="0.25">
      <c r="A204" s="22" t="s">
        <v>32</v>
      </c>
      <c r="B204" s="62" t="s">
        <v>95</v>
      </c>
      <c r="C204" s="31"/>
      <c r="D204" s="39">
        <f>D205</f>
        <v>1283.2</v>
      </c>
    </row>
    <row r="205" spans="1:5" ht="17.25" customHeight="1" x14ac:dyDescent="0.2">
      <c r="A205" s="23" t="s">
        <v>28</v>
      </c>
      <c r="B205" s="41" t="s">
        <v>95</v>
      </c>
      <c r="C205" s="14">
        <v>300</v>
      </c>
      <c r="D205" s="32">
        <f>D206</f>
        <v>1283.2</v>
      </c>
    </row>
    <row r="206" spans="1:5" x14ac:dyDescent="0.2">
      <c r="A206" s="23" t="s">
        <v>18</v>
      </c>
      <c r="B206" s="41" t="s">
        <v>95</v>
      </c>
      <c r="C206" s="41">
        <v>310</v>
      </c>
      <c r="D206" s="32">
        <v>1283.2</v>
      </c>
    </row>
    <row r="207" spans="1:5" ht="15" x14ac:dyDescent="0.25">
      <c r="A207" s="22" t="s">
        <v>33</v>
      </c>
      <c r="B207" s="62" t="s">
        <v>96</v>
      </c>
      <c r="C207" s="31"/>
      <c r="D207" s="39">
        <f>D208</f>
        <v>960.1</v>
      </c>
      <c r="E207" s="113"/>
    </row>
    <row r="208" spans="1:5" x14ac:dyDescent="0.2">
      <c r="A208" s="23" t="s">
        <v>28</v>
      </c>
      <c r="B208" s="41" t="s">
        <v>96</v>
      </c>
      <c r="C208" s="14">
        <v>300</v>
      </c>
      <c r="D208" s="32">
        <f>D209</f>
        <v>960.1</v>
      </c>
      <c r="E208" s="113"/>
    </row>
    <row r="209" spans="1:4" ht="25.5" x14ac:dyDescent="0.2">
      <c r="A209" s="46" t="s">
        <v>235</v>
      </c>
      <c r="B209" s="41" t="s">
        <v>96</v>
      </c>
      <c r="C209" s="14">
        <v>320</v>
      </c>
      <c r="D209" s="32">
        <v>960.1</v>
      </c>
    </row>
    <row r="210" spans="1:4" ht="47.25" customHeight="1" x14ac:dyDescent="0.25">
      <c r="A210" s="22" t="s">
        <v>34</v>
      </c>
      <c r="B210" s="62" t="s">
        <v>97</v>
      </c>
      <c r="C210" s="31"/>
      <c r="D210" s="39">
        <f>D211</f>
        <v>10521.7</v>
      </c>
    </row>
    <row r="211" spans="1:4" x14ac:dyDescent="0.2">
      <c r="A211" s="23" t="s">
        <v>28</v>
      </c>
      <c r="B211" s="41" t="s">
        <v>97</v>
      </c>
      <c r="C211" s="14">
        <v>300</v>
      </c>
      <c r="D211" s="32">
        <f>D212</f>
        <v>10521.7</v>
      </c>
    </row>
    <row r="212" spans="1:4" ht="15" customHeight="1" x14ac:dyDescent="0.2">
      <c r="A212" s="23" t="s">
        <v>18</v>
      </c>
      <c r="B212" s="41" t="s">
        <v>97</v>
      </c>
      <c r="C212" s="41">
        <v>310</v>
      </c>
      <c r="D212" s="32">
        <v>10521.7</v>
      </c>
    </row>
    <row r="213" spans="1:4" ht="0.75" customHeight="1" x14ac:dyDescent="0.25">
      <c r="A213" s="22" t="s">
        <v>217</v>
      </c>
      <c r="B213" s="82" t="s">
        <v>216</v>
      </c>
      <c r="C213" s="78"/>
      <c r="D213" s="48">
        <f>D214</f>
        <v>0</v>
      </c>
    </row>
    <row r="214" spans="1:4" ht="30.75" customHeight="1" x14ac:dyDescent="0.2">
      <c r="A214" s="26" t="s">
        <v>218</v>
      </c>
      <c r="B214" s="83" t="s">
        <v>216</v>
      </c>
      <c r="C214" s="81">
        <v>400</v>
      </c>
      <c r="D214" s="49">
        <f>D215</f>
        <v>0</v>
      </c>
    </row>
    <row r="215" spans="1:4" ht="15" customHeight="1" x14ac:dyDescent="0.2">
      <c r="A215" s="84" t="s">
        <v>123</v>
      </c>
      <c r="B215" s="83" t="s">
        <v>216</v>
      </c>
      <c r="C215" s="81">
        <v>410</v>
      </c>
      <c r="D215" s="49"/>
    </row>
    <row r="216" spans="1:4" ht="32.25" customHeight="1" x14ac:dyDescent="0.25">
      <c r="A216" s="20" t="s">
        <v>89</v>
      </c>
      <c r="B216" s="18" t="s">
        <v>87</v>
      </c>
      <c r="C216" s="21"/>
      <c r="D216" s="39">
        <f>D217+D222</f>
        <v>3971.9</v>
      </c>
    </row>
    <row r="217" spans="1:4" ht="47.25" customHeight="1" x14ac:dyDescent="0.25">
      <c r="A217" s="22" t="s">
        <v>12</v>
      </c>
      <c r="B217" s="18" t="s">
        <v>88</v>
      </c>
      <c r="C217" s="14"/>
      <c r="D217" s="39">
        <f>D218+D220</f>
        <v>3971.9</v>
      </c>
    </row>
    <row r="218" spans="1:4" ht="42.75" customHeight="1" x14ac:dyDescent="0.2">
      <c r="A218" s="24" t="s">
        <v>36</v>
      </c>
      <c r="B218" s="14" t="s">
        <v>88</v>
      </c>
      <c r="C218" s="14">
        <v>100</v>
      </c>
      <c r="D218" s="32">
        <f>D219</f>
        <v>3774.4</v>
      </c>
    </row>
    <row r="219" spans="1:4" ht="17.25" customHeight="1" x14ac:dyDescent="0.2">
      <c r="A219" s="24" t="s">
        <v>37</v>
      </c>
      <c r="B219" s="14" t="s">
        <v>88</v>
      </c>
      <c r="C219" s="14">
        <v>120</v>
      </c>
      <c r="D219" s="32">
        <v>3774.4</v>
      </c>
    </row>
    <row r="220" spans="1:4" ht="24.75" customHeight="1" x14ac:dyDescent="0.2">
      <c r="A220" s="24" t="s">
        <v>234</v>
      </c>
      <c r="B220" s="14" t="s">
        <v>88</v>
      </c>
      <c r="C220" s="14">
        <v>200</v>
      </c>
      <c r="D220" s="32">
        <f>D221</f>
        <v>197.5</v>
      </c>
    </row>
    <row r="221" spans="1:4" ht="24" customHeight="1" x14ac:dyDescent="0.2">
      <c r="A221" s="24" t="s">
        <v>38</v>
      </c>
      <c r="B221" s="14" t="s">
        <v>88</v>
      </c>
      <c r="C221" s="14">
        <v>240</v>
      </c>
      <c r="D221" s="32">
        <v>197.5</v>
      </c>
    </row>
    <row r="222" spans="1:4" ht="34.5" customHeight="1" x14ac:dyDescent="0.25">
      <c r="A222" s="85" t="s">
        <v>220</v>
      </c>
      <c r="B222" s="34" t="s">
        <v>219</v>
      </c>
      <c r="C222" s="34"/>
      <c r="D222" s="66">
        <f>D223</f>
        <v>0</v>
      </c>
    </row>
    <row r="223" spans="1:4" ht="13.5" customHeight="1" x14ac:dyDescent="0.2">
      <c r="A223" s="24" t="s">
        <v>234</v>
      </c>
      <c r="B223" s="27" t="s">
        <v>219</v>
      </c>
      <c r="C223" s="27">
        <v>200</v>
      </c>
      <c r="D223" s="49">
        <f>D224</f>
        <v>0</v>
      </c>
    </row>
    <row r="224" spans="1:4" ht="24.75" customHeight="1" x14ac:dyDescent="0.2">
      <c r="A224" s="24" t="s">
        <v>38</v>
      </c>
      <c r="B224" s="27" t="s">
        <v>219</v>
      </c>
      <c r="C224" s="27">
        <v>240</v>
      </c>
      <c r="D224" s="49"/>
    </row>
    <row r="225" spans="1:5" s="3" customFormat="1" ht="48" customHeight="1" x14ac:dyDescent="0.25">
      <c r="A225" s="64" t="s">
        <v>178</v>
      </c>
      <c r="B225" s="18" t="s">
        <v>177</v>
      </c>
      <c r="C225" s="65"/>
      <c r="D225" s="66">
        <f>D226</f>
        <v>50</v>
      </c>
      <c r="E225" s="92"/>
    </row>
    <row r="226" spans="1:5" ht="30" x14ac:dyDescent="0.25">
      <c r="A226" s="22" t="s">
        <v>149</v>
      </c>
      <c r="B226" s="27" t="s">
        <v>176</v>
      </c>
      <c r="C226" s="43"/>
      <c r="D226" s="103">
        <f>D227</f>
        <v>50</v>
      </c>
    </row>
    <row r="227" spans="1:5" x14ac:dyDescent="0.2">
      <c r="A227" s="46" t="s">
        <v>7</v>
      </c>
      <c r="B227" s="36" t="s">
        <v>176</v>
      </c>
      <c r="C227" s="36">
        <v>500</v>
      </c>
      <c r="D227" s="51">
        <f>D228</f>
        <v>50</v>
      </c>
    </row>
    <row r="228" spans="1:5" ht="15.75" customHeight="1" x14ac:dyDescent="0.2">
      <c r="A228" s="46" t="s">
        <v>10</v>
      </c>
      <c r="B228" s="36" t="s">
        <v>176</v>
      </c>
      <c r="C228" s="36">
        <v>540</v>
      </c>
      <c r="D228" s="51">
        <v>50</v>
      </c>
    </row>
    <row r="229" spans="1:5" ht="17.25" customHeight="1" x14ac:dyDescent="0.25">
      <c r="A229" s="17" t="s">
        <v>35</v>
      </c>
      <c r="B229" s="18" t="s">
        <v>151</v>
      </c>
      <c r="C229" s="19"/>
      <c r="D229" s="39">
        <f>D230+D239+D247+D250+D255+D258+D261+D267+D273+D282+D287+D295+D305+D308+D311+D236+D264+D315+D292+D276+D302+D233+D270+D279</f>
        <v>66294.3</v>
      </c>
    </row>
    <row r="230" spans="1:5" ht="44.25" customHeight="1" x14ac:dyDescent="0.25">
      <c r="A230" s="22" t="s">
        <v>119</v>
      </c>
      <c r="B230" s="18" t="s">
        <v>158</v>
      </c>
      <c r="C230" s="18"/>
      <c r="D230" s="39">
        <f>D231</f>
        <v>1500</v>
      </c>
    </row>
    <row r="231" spans="1:5" ht="26.25" customHeight="1" x14ac:dyDescent="0.2">
      <c r="A231" s="26" t="s">
        <v>57</v>
      </c>
      <c r="B231" s="14" t="s">
        <v>158</v>
      </c>
      <c r="C231" s="14">
        <v>600</v>
      </c>
      <c r="D231" s="32">
        <f>D232</f>
        <v>1500</v>
      </c>
    </row>
    <row r="232" spans="1:5" ht="15" customHeight="1" x14ac:dyDescent="0.2">
      <c r="A232" s="26" t="s">
        <v>120</v>
      </c>
      <c r="B232" s="14" t="s">
        <v>158</v>
      </c>
      <c r="C232" s="14">
        <v>620</v>
      </c>
      <c r="D232" s="32">
        <v>1500</v>
      </c>
    </row>
    <row r="233" spans="1:5" s="109" customFormat="1" ht="25.5" hidden="1" x14ac:dyDescent="0.2">
      <c r="A233" s="107" t="s">
        <v>242</v>
      </c>
      <c r="B233" s="34" t="s">
        <v>243</v>
      </c>
      <c r="C233" s="34"/>
      <c r="D233" s="108">
        <f>D234</f>
        <v>0</v>
      </c>
      <c r="E233" s="104"/>
    </row>
    <row r="234" spans="1:5" s="109" customFormat="1" hidden="1" x14ac:dyDescent="0.2">
      <c r="A234" s="37" t="s">
        <v>16</v>
      </c>
      <c r="B234" s="27" t="s">
        <v>243</v>
      </c>
      <c r="C234" s="27">
        <v>800</v>
      </c>
      <c r="D234" s="110">
        <f>D235</f>
        <v>0</v>
      </c>
      <c r="E234" s="104"/>
    </row>
    <row r="235" spans="1:5" s="109" customFormat="1" hidden="1" x14ac:dyDescent="0.2">
      <c r="A235" s="37" t="s">
        <v>209</v>
      </c>
      <c r="B235" s="27" t="s">
        <v>243</v>
      </c>
      <c r="C235" s="27">
        <v>870</v>
      </c>
      <c r="D235" s="110"/>
      <c r="E235" s="104"/>
    </row>
    <row r="236" spans="1:5" ht="31.5" customHeight="1" x14ac:dyDescent="0.25">
      <c r="A236" s="38" t="s">
        <v>197</v>
      </c>
      <c r="B236" s="34" t="s">
        <v>198</v>
      </c>
      <c r="C236" s="36"/>
      <c r="D236" s="101">
        <f>D237</f>
        <v>4000</v>
      </c>
    </row>
    <row r="237" spans="1:5" ht="20.25" customHeight="1" x14ac:dyDescent="0.2">
      <c r="A237" s="26" t="s">
        <v>16</v>
      </c>
      <c r="B237" s="27" t="s">
        <v>198</v>
      </c>
      <c r="C237" s="36">
        <v>800</v>
      </c>
      <c r="D237" s="102">
        <f>D238</f>
        <v>4000</v>
      </c>
    </row>
    <row r="238" spans="1:5" ht="18" customHeight="1" x14ac:dyDescent="0.2">
      <c r="A238" s="24" t="s">
        <v>184</v>
      </c>
      <c r="B238" s="27" t="s">
        <v>198</v>
      </c>
      <c r="C238" s="36">
        <v>880</v>
      </c>
      <c r="D238" s="102">
        <v>4000</v>
      </c>
    </row>
    <row r="239" spans="1:5" ht="18.75" customHeight="1" x14ac:dyDescent="0.25">
      <c r="A239" s="22" t="s">
        <v>8</v>
      </c>
      <c r="B239" s="18" t="s">
        <v>157</v>
      </c>
      <c r="C239" s="31"/>
      <c r="D239" s="39">
        <f>D244+D242+D240</f>
        <v>1779.4</v>
      </c>
    </row>
    <row r="240" spans="1:5" ht="27.75" customHeight="1" x14ac:dyDescent="0.2">
      <c r="A240" s="24" t="s">
        <v>234</v>
      </c>
      <c r="B240" s="14" t="s">
        <v>157</v>
      </c>
      <c r="C240" s="14">
        <v>200</v>
      </c>
      <c r="D240" s="32">
        <f>D241</f>
        <v>791</v>
      </c>
    </row>
    <row r="241" spans="1:5" ht="27.75" customHeight="1" x14ac:dyDescent="0.2">
      <c r="A241" s="24" t="s">
        <v>38</v>
      </c>
      <c r="B241" s="14" t="s">
        <v>157</v>
      </c>
      <c r="C241" s="14">
        <v>240</v>
      </c>
      <c r="D241" s="32">
        <v>791</v>
      </c>
    </row>
    <row r="242" spans="1:5" ht="18.75" customHeight="1" x14ac:dyDescent="0.2">
      <c r="A242" s="46" t="s">
        <v>7</v>
      </c>
      <c r="B242" s="14" t="s">
        <v>157</v>
      </c>
      <c r="C242" s="14">
        <v>500</v>
      </c>
      <c r="D242" s="32">
        <f>D243</f>
        <v>800.4</v>
      </c>
    </row>
    <row r="243" spans="1:5" ht="18.75" customHeight="1" x14ac:dyDescent="0.2">
      <c r="A243" s="46" t="s">
        <v>10</v>
      </c>
      <c r="B243" s="14" t="s">
        <v>157</v>
      </c>
      <c r="C243" s="14">
        <v>540</v>
      </c>
      <c r="D243" s="32">
        <v>800.4</v>
      </c>
    </row>
    <row r="244" spans="1:5" ht="16.5" customHeight="1" x14ac:dyDescent="0.2">
      <c r="A244" s="46" t="s">
        <v>16</v>
      </c>
      <c r="B244" s="14" t="s">
        <v>157</v>
      </c>
      <c r="C244" s="14">
        <v>800</v>
      </c>
      <c r="D244" s="32">
        <f>D246+D245</f>
        <v>188</v>
      </c>
    </row>
    <row r="245" spans="1:5" ht="16.5" customHeight="1" x14ac:dyDescent="0.2">
      <c r="A245" s="24" t="s">
        <v>237</v>
      </c>
      <c r="B245" s="14" t="s">
        <v>157</v>
      </c>
      <c r="C245" s="14">
        <v>830</v>
      </c>
      <c r="D245" s="32">
        <v>50</v>
      </c>
    </row>
    <row r="246" spans="1:5" ht="15" customHeight="1" x14ac:dyDescent="0.2">
      <c r="A246" s="46" t="s">
        <v>209</v>
      </c>
      <c r="B246" s="14" t="s">
        <v>157</v>
      </c>
      <c r="C246" s="14">
        <v>870</v>
      </c>
      <c r="D246" s="32">
        <v>138</v>
      </c>
    </row>
    <row r="247" spans="1:5" ht="18" customHeight="1" x14ac:dyDescent="0.25">
      <c r="A247" s="22" t="s">
        <v>4</v>
      </c>
      <c r="B247" s="18" t="s">
        <v>152</v>
      </c>
      <c r="C247" s="31"/>
      <c r="D247" s="39">
        <f>D248</f>
        <v>2617.8000000000002</v>
      </c>
    </row>
    <row r="248" spans="1:5" ht="38.25" customHeight="1" x14ac:dyDescent="0.2">
      <c r="A248" s="24" t="s">
        <v>36</v>
      </c>
      <c r="B248" s="14" t="s">
        <v>152</v>
      </c>
      <c r="C248" s="14">
        <v>100</v>
      </c>
      <c r="D248" s="32">
        <f>D249</f>
        <v>2617.8000000000002</v>
      </c>
    </row>
    <row r="249" spans="1:5" ht="18.75" customHeight="1" x14ac:dyDescent="0.2">
      <c r="A249" s="24" t="s">
        <v>37</v>
      </c>
      <c r="B249" s="14" t="s">
        <v>152</v>
      </c>
      <c r="C249" s="14">
        <v>120</v>
      </c>
      <c r="D249" s="32">
        <f>2617.8</f>
        <v>2617.8000000000002</v>
      </c>
    </row>
    <row r="250" spans="1:5" s="4" customFormat="1" ht="16.5" customHeight="1" x14ac:dyDescent="0.25">
      <c r="A250" s="22" t="s">
        <v>1</v>
      </c>
      <c r="B250" s="18" t="s">
        <v>153</v>
      </c>
      <c r="C250" s="31"/>
      <c r="D250" s="39">
        <f>D251+D253</f>
        <v>647</v>
      </c>
      <c r="E250" s="93"/>
    </row>
    <row r="251" spans="1:5" ht="42" customHeight="1" x14ac:dyDescent="0.2">
      <c r="A251" s="24" t="s">
        <v>36</v>
      </c>
      <c r="B251" s="14" t="s">
        <v>153</v>
      </c>
      <c r="C251" s="14">
        <v>100</v>
      </c>
      <c r="D251" s="32">
        <f>D252</f>
        <v>646.4</v>
      </c>
    </row>
    <row r="252" spans="1:5" ht="21.75" customHeight="1" x14ac:dyDescent="0.2">
      <c r="A252" s="24" t="s">
        <v>37</v>
      </c>
      <c r="B252" s="14" t="s">
        <v>153</v>
      </c>
      <c r="C252" s="14">
        <v>120</v>
      </c>
      <c r="D252" s="32">
        <f>577.8+68.6</f>
        <v>646.4</v>
      </c>
    </row>
    <row r="253" spans="1:5" ht="21.75" customHeight="1" x14ac:dyDescent="0.2">
      <c r="A253" s="46" t="s">
        <v>16</v>
      </c>
      <c r="B253" s="14" t="s">
        <v>153</v>
      </c>
      <c r="C253" s="14">
        <v>800</v>
      </c>
      <c r="D253" s="32">
        <f>D254</f>
        <v>0.6</v>
      </c>
    </row>
    <row r="254" spans="1:5" ht="21.75" customHeight="1" x14ac:dyDescent="0.2">
      <c r="A254" s="24" t="s">
        <v>14</v>
      </c>
      <c r="B254" s="14" t="s">
        <v>153</v>
      </c>
      <c r="C254" s="14">
        <v>850</v>
      </c>
      <c r="D254" s="32">
        <v>0.6</v>
      </c>
    </row>
    <row r="255" spans="1:5" ht="30" customHeight="1" x14ac:dyDescent="0.2">
      <c r="A255" s="24" t="s">
        <v>180</v>
      </c>
      <c r="B255" s="18" t="s">
        <v>179</v>
      </c>
      <c r="C255" s="14"/>
      <c r="D255" s="39">
        <f>D256</f>
        <v>1222.2</v>
      </c>
    </row>
    <row r="256" spans="1:5" ht="41.25" customHeight="1" x14ac:dyDescent="0.2">
      <c r="A256" s="24" t="s">
        <v>36</v>
      </c>
      <c r="B256" s="14" t="s">
        <v>179</v>
      </c>
      <c r="C256" s="14">
        <v>100</v>
      </c>
      <c r="D256" s="32">
        <f>D257</f>
        <v>1222.2</v>
      </c>
    </row>
    <row r="257" spans="1:4" ht="15.75" customHeight="1" x14ac:dyDescent="0.2">
      <c r="A257" s="24" t="s">
        <v>37</v>
      </c>
      <c r="B257" s="14" t="s">
        <v>179</v>
      </c>
      <c r="C257" s="14">
        <v>120</v>
      </c>
      <c r="D257" s="32">
        <f>1067+155.2</f>
        <v>1222.2</v>
      </c>
    </row>
    <row r="258" spans="1:4" ht="14.25" customHeight="1" x14ac:dyDescent="0.25">
      <c r="A258" s="22" t="s">
        <v>66</v>
      </c>
      <c r="B258" s="18" t="s">
        <v>161</v>
      </c>
      <c r="C258" s="31"/>
      <c r="D258" s="39">
        <f>D259</f>
        <v>1767.2</v>
      </c>
    </row>
    <row r="259" spans="1:4" ht="15.75" customHeight="1" x14ac:dyDescent="0.2">
      <c r="A259" s="26" t="s">
        <v>28</v>
      </c>
      <c r="B259" s="14" t="s">
        <v>161</v>
      </c>
      <c r="C259" s="14">
        <v>300</v>
      </c>
      <c r="D259" s="32">
        <f>D260</f>
        <v>1767.2</v>
      </c>
    </row>
    <row r="260" spans="1:4" ht="27" customHeight="1" x14ac:dyDescent="0.2">
      <c r="A260" s="46" t="s">
        <v>235</v>
      </c>
      <c r="B260" s="14" t="s">
        <v>161</v>
      </c>
      <c r="C260" s="14">
        <v>320</v>
      </c>
      <c r="D260" s="32">
        <v>1767.2</v>
      </c>
    </row>
    <row r="261" spans="1:4" ht="48.75" customHeight="1" x14ac:dyDescent="0.25">
      <c r="A261" s="75" t="s">
        <v>169</v>
      </c>
      <c r="B261" s="34" t="s">
        <v>170</v>
      </c>
      <c r="C261" s="34"/>
      <c r="D261" s="48">
        <f>D262</f>
        <v>118.5</v>
      </c>
    </row>
    <row r="262" spans="1:4" ht="26.25" customHeight="1" x14ac:dyDescent="0.2">
      <c r="A262" s="24" t="s">
        <v>234</v>
      </c>
      <c r="B262" s="27" t="s">
        <v>170</v>
      </c>
      <c r="C262" s="27">
        <v>200</v>
      </c>
      <c r="D262" s="49">
        <f>D263</f>
        <v>118.5</v>
      </c>
    </row>
    <row r="263" spans="1:4" ht="24.75" customHeight="1" x14ac:dyDescent="0.2">
      <c r="A263" s="24" t="s">
        <v>38</v>
      </c>
      <c r="B263" s="27" t="s">
        <v>170</v>
      </c>
      <c r="C263" s="27">
        <v>240</v>
      </c>
      <c r="D263" s="49">
        <v>118.5</v>
      </c>
    </row>
    <row r="264" spans="1:4" ht="32.25" customHeight="1" x14ac:dyDescent="0.25">
      <c r="A264" s="22" t="s">
        <v>222</v>
      </c>
      <c r="B264" s="34" t="s">
        <v>221</v>
      </c>
      <c r="C264" s="95"/>
      <c r="D264" s="50">
        <f>D265</f>
        <v>20953.8</v>
      </c>
    </row>
    <row r="265" spans="1:4" ht="24.75" customHeight="1" x14ac:dyDescent="0.2">
      <c r="A265" s="46" t="s">
        <v>7</v>
      </c>
      <c r="B265" s="27" t="s">
        <v>221</v>
      </c>
      <c r="C265" s="36">
        <v>500</v>
      </c>
      <c r="D265" s="51">
        <f>D266</f>
        <v>20953.8</v>
      </c>
    </row>
    <row r="266" spans="1:4" ht="24.75" customHeight="1" x14ac:dyDescent="0.2">
      <c r="A266" s="46" t="s">
        <v>10</v>
      </c>
      <c r="B266" s="27" t="s">
        <v>221</v>
      </c>
      <c r="C266" s="36">
        <v>540</v>
      </c>
      <c r="D266" s="51">
        <v>20953.8</v>
      </c>
    </row>
    <row r="267" spans="1:4" ht="78.75" customHeight="1" x14ac:dyDescent="0.25">
      <c r="A267" s="22" t="s">
        <v>30</v>
      </c>
      <c r="B267" s="18" t="s">
        <v>159</v>
      </c>
      <c r="C267" s="29"/>
      <c r="D267" s="39">
        <f>D268</f>
        <v>85.3</v>
      </c>
    </row>
    <row r="268" spans="1:4" ht="15.75" customHeight="1" x14ac:dyDescent="0.2">
      <c r="A268" s="26" t="s">
        <v>16</v>
      </c>
      <c r="B268" s="14" t="s">
        <v>159</v>
      </c>
      <c r="C268" s="67" t="s">
        <v>25</v>
      </c>
      <c r="D268" s="32">
        <f>D269</f>
        <v>85.3</v>
      </c>
    </row>
    <row r="269" spans="1:4" ht="39" customHeight="1" x14ac:dyDescent="0.2">
      <c r="A269" s="106" t="s">
        <v>208</v>
      </c>
      <c r="B269" s="14" t="s">
        <v>159</v>
      </c>
      <c r="C269" s="67" t="s">
        <v>26</v>
      </c>
      <c r="D269" s="32">
        <v>85.3</v>
      </c>
    </row>
    <row r="270" spans="1:4" ht="34.5" customHeight="1" x14ac:dyDescent="0.25">
      <c r="A270" s="111" t="s">
        <v>245</v>
      </c>
      <c r="B270" s="18" t="s">
        <v>251</v>
      </c>
      <c r="C270" s="67"/>
      <c r="D270" s="39">
        <f>D271</f>
        <v>100</v>
      </c>
    </row>
    <row r="271" spans="1:4" ht="17.25" customHeight="1" x14ac:dyDescent="0.2">
      <c r="A271" s="26" t="s">
        <v>16</v>
      </c>
      <c r="B271" s="14" t="s">
        <v>251</v>
      </c>
      <c r="C271" s="67" t="s">
        <v>25</v>
      </c>
      <c r="D271" s="32">
        <f>D272</f>
        <v>100</v>
      </c>
    </row>
    <row r="272" spans="1:4" ht="19.5" customHeight="1" x14ac:dyDescent="0.2">
      <c r="A272" s="24" t="s">
        <v>184</v>
      </c>
      <c r="B272" s="14" t="s">
        <v>251</v>
      </c>
      <c r="C272" s="67" t="s">
        <v>244</v>
      </c>
      <c r="D272" s="32">
        <v>100</v>
      </c>
    </row>
    <row r="273" spans="1:5" ht="48" customHeight="1" x14ac:dyDescent="0.25">
      <c r="A273" s="75" t="s">
        <v>193</v>
      </c>
      <c r="B273" s="34" t="s">
        <v>183</v>
      </c>
      <c r="C273" s="68"/>
      <c r="D273" s="48">
        <f>D274</f>
        <v>2394</v>
      </c>
    </row>
    <row r="274" spans="1:5" ht="24" customHeight="1" x14ac:dyDescent="0.2">
      <c r="A274" s="24" t="s">
        <v>234</v>
      </c>
      <c r="B274" s="27" t="s">
        <v>183</v>
      </c>
      <c r="C274" s="14">
        <v>200</v>
      </c>
      <c r="D274" s="49">
        <f>D275</f>
        <v>2394</v>
      </c>
    </row>
    <row r="275" spans="1:5" ht="24.75" customHeight="1" x14ac:dyDescent="0.2">
      <c r="A275" s="24" t="s">
        <v>38</v>
      </c>
      <c r="B275" s="27" t="s">
        <v>183</v>
      </c>
      <c r="C275" s="14">
        <v>240</v>
      </c>
      <c r="D275" s="49">
        <v>2394</v>
      </c>
    </row>
    <row r="276" spans="1:5" ht="103.5" customHeight="1" x14ac:dyDescent="0.2">
      <c r="A276" s="90" t="s">
        <v>231</v>
      </c>
      <c r="B276" s="34" t="s">
        <v>232</v>
      </c>
      <c r="C276" s="34"/>
      <c r="D276" s="48">
        <f>D277</f>
        <v>1400.4</v>
      </c>
    </row>
    <row r="277" spans="1:5" ht="25.5" customHeight="1" x14ac:dyDescent="0.2">
      <c r="A277" s="26" t="s">
        <v>57</v>
      </c>
      <c r="B277" s="27" t="s">
        <v>232</v>
      </c>
      <c r="C277" s="27">
        <v>600</v>
      </c>
      <c r="D277" s="49">
        <f>D278</f>
        <v>1400.4</v>
      </c>
    </row>
    <row r="278" spans="1:5" ht="25.5" customHeight="1" x14ac:dyDescent="0.2">
      <c r="A278" s="46" t="s">
        <v>17</v>
      </c>
      <c r="B278" s="27" t="s">
        <v>232</v>
      </c>
      <c r="C278" s="27">
        <v>610</v>
      </c>
      <c r="D278" s="49">
        <v>1400.4</v>
      </c>
    </row>
    <row r="279" spans="1:5" ht="30" customHeight="1" x14ac:dyDescent="0.25">
      <c r="A279" s="42" t="s">
        <v>249</v>
      </c>
      <c r="B279" s="34" t="s">
        <v>248</v>
      </c>
      <c r="C279" s="27"/>
      <c r="D279" s="48">
        <f>D280</f>
        <v>1431.8</v>
      </c>
    </row>
    <row r="280" spans="1:5" ht="25.5" customHeight="1" x14ac:dyDescent="0.2">
      <c r="A280" s="24" t="s">
        <v>234</v>
      </c>
      <c r="B280" s="27" t="s">
        <v>250</v>
      </c>
      <c r="C280" s="14">
        <v>200</v>
      </c>
      <c r="D280" s="49">
        <f>D281</f>
        <v>1431.8</v>
      </c>
    </row>
    <row r="281" spans="1:5" ht="25.5" customHeight="1" x14ac:dyDescent="0.2">
      <c r="A281" s="24" t="s">
        <v>38</v>
      </c>
      <c r="B281" s="27" t="s">
        <v>250</v>
      </c>
      <c r="C281" s="14">
        <v>240</v>
      </c>
      <c r="D281" s="49">
        <v>1431.8</v>
      </c>
    </row>
    <row r="282" spans="1:5" s="5" customFormat="1" ht="60" x14ac:dyDescent="0.25">
      <c r="A282" s="76" t="s">
        <v>195</v>
      </c>
      <c r="B282" s="18" t="s">
        <v>155</v>
      </c>
      <c r="C282" s="31"/>
      <c r="D282" s="101">
        <f>D283+D285</f>
        <v>5</v>
      </c>
      <c r="E282" s="96"/>
    </row>
    <row r="283" spans="1:5" ht="27.75" customHeight="1" x14ac:dyDescent="0.2">
      <c r="A283" s="24" t="s">
        <v>234</v>
      </c>
      <c r="B283" s="14" t="s">
        <v>155</v>
      </c>
      <c r="C283" s="14">
        <v>200</v>
      </c>
      <c r="D283" s="102">
        <f>D284</f>
        <v>1</v>
      </c>
    </row>
    <row r="284" spans="1:5" ht="25.5" x14ac:dyDescent="0.2">
      <c r="A284" s="24" t="s">
        <v>38</v>
      </c>
      <c r="B284" s="14" t="s">
        <v>155</v>
      </c>
      <c r="C284" s="14">
        <v>240</v>
      </c>
      <c r="D284" s="102">
        <v>1</v>
      </c>
    </row>
    <row r="285" spans="1:5" x14ac:dyDescent="0.2">
      <c r="A285" s="26" t="s">
        <v>7</v>
      </c>
      <c r="B285" s="14" t="s">
        <v>155</v>
      </c>
      <c r="C285" s="14">
        <v>500</v>
      </c>
      <c r="D285" s="32">
        <f>D286</f>
        <v>4</v>
      </c>
    </row>
    <row r="286" spans="1:5" x14ac:dyDescent="0.2">
      <c r="A286" s="26" t="s">
        <v>15</v>
      </c>
      <c r="B286" s="14" t="s">
        <v>155</v>
      </c>
      <c r="C286" s="14">
        <v>530</v>
      </c>
      <c r="D286" s="32">
        <v>4</v>
      </c>
    </row>
    <row r="287" spans="1:5" ht="30" x14ac:dyDescent="0.25">
      <c r="A287" s="76" t="s">
        <v>196</v>
      </c>
      <c r="B287" s="18" t="s">
        <v>156</v>
      </c>
      <c r="C287" s="18"/>
      <c r="D287" s="101">
        <f>D288+D290</f>
        <v>1202.8</v>
      </c>
    </row>
    <row r="288" spans="1:5" ht="44.25" customHeight="1" x14ac:dyDescent="0.2">
      <c r="A288" s="24" t="s">
        <v>36</v>
      </c>
      <c r="B288" s="14" t="s">
        <v>156</v>
      </c>
      <c r="C288" s="14">
        <v>100</v>
      </c>
      <c r="D288" s="102">
        <f>D289</f>
        <v>1194.2</v>
      </c>
    </row>
    <row r="289" spans="1:4" ht="29.25" customHeight="1" x14ac:dyDescent="0.2">
      <c r="A289" s="24" t="s">
        <v>37</v>
      </c>
      <c r="B289" s="14" t="s">
        <v>156</v>
      </c>
      <c r="C289" s="14">
        <v>120</v>
      </c>
      <c r="D289" s="102">
        <v>1194.2</v>
      </c>
    </row>
    <row r="290" spans="1:4" x14ac:dyDescent="0.2">
      <c r="A290" s="24" t="s">
        <v>234</v>
      </c>
      <c r="B290" s="14" t="s">
        <v>156</v>
      </c>
      <c r="C290" s="14">
        <v>200</v>
      </c>
      <c r="D290" s="102">
        <f>D291</f>
        <v>8.6</v>
      </c>
    </row>
    <row r="291" spans="1:4" ht="25.5" x14ac:dyDescent="0.2">
      <c r="A291" s="24" t="s">
        <v>38</v>
      </c>
      <c r="B291" s="14" t="s">
        <v>156</v>
      </c>
      <c r="C291" s="14">
        <v>240</v>
      </c>
      <c r="D291" s="102">
        <v>8.6</v>
      </c>
    </row>
    <row r="292" spans="1:4" ht="45" x14ac:dyDescent="0.25">
      <c r="A292" s="38" t="s">
        <v>224</v>
      </c>
      <c r="B292" s="34" t="s">
        <v>223</v>
      </c>
      <c r="C292" s="14"/>
      <c r="D292" s="101">
        <f>D293</f>
        <v>95.9</v>
      </c>
    </row>
    <row r="293" spans="1:4" ht="38.25" x14ac:dyDescent="0.2">
      <c r="A293" s="24" t="s">
        <v>36</v>
      </c>
      <c r="B293" s="27" t="s">
        <v>223</v>
      </c>
      <c r="C293" s="36">
        <v>100</v>
      </c>
      <c r="D293" s="51">
        <f>D294</f>
        <v>95.9</v>
      </c>
    </row>
    <row r="294" spans="1:4" x14ac:dyDescent="0.2">
      <c r="A294" s="24" t="s">
        <v>37</v>
      </c>
      <c r="B294" s="27" t="s">
        <v>223</v>
      </c>
      <c r="C294" s="97" t="s">
        <v>194</v>
      </c>
      <c r="D294" s="51">
        <v>95.9</v>
      </c>
    </row>
    <row r="295" spans="1:4" ht="15" x14ac:dyDescent="0.25">
      <c r="A295" s="42" t="s">
        <v>13</v>
      </c>
      <c r="B295" s="18" t="s">
        <v>154</v>
      </c>
      <c r="C295" s="18"/>
      <c r="D295" s="39">
        <f>D296+D299</f>
        <v>138.4</v>
      </c>
    </row>
    <row r="296" spans="1:4" x14ac:dyDescent="0.2">
      <c r="A296" s="26" t="s">
        <v>28</v>
      </c>
      <c r="B296" s="14" t="s">
        <v>154</v>
      </c>
      <c r="C296" s="14">
        <v>300</v>
      </c>
      <c r="D296" s="32">
        <f>D297+D298</f>
        <v>77</v>
      </c>
    </row>
    <row r="297" spans="1:4" ht="25.5" x14ac:dyDescent="0.2">
      <c r="A297" s="46" t="s">
        <v>235</v>
      </c>
      <c r="B297" s="14" t="s">
        <v>154</v>
      </c>
      <c r="C297" s="14">
        <v>320</v>
      </c>
      <c r="D297" s="32">
        <v>23</v>
      </c>
    </row>
    <row r="298" spans="1:4" x14ac:dyDescent="0.2">
      <c r="A298" s="23" t="s">
        <v>121</v>
      </c>
      <c r="B298" s="14" t="s">
        <v>154</v>
      </c>
      <c r="C298" s="14">
        <v>350</v>
      </c>
      <c r="D298" s="32">
        <v>54</v>
      </c>
    </row>
    <row r="299" spans="1:4" x14ac:dyDescent="0.2">
      <c r="A299" s="46" t="s">
        <v>16</v>
      </c>
      <c r="B299" s="14" t="s">
        <v>154</v>
      </c>
      <c r="C299" s="14">
        <v>800</v>
      </c>
      <c r="D299" s="32">
        <f>D301+D300</f>
        <v>61.4</v>
      </c>
    </row>
    <row r="300" spans="1:4" x14ac:dyDescent="0.2">
      <c r="A300" s="24" t="s">
        <v>14</v>
      </c>
      <c r="B300" s="14" t="s">
        <v>154</v>
      </c>
      <c r="C300" s="14">
        <v>850</v>
      </c>
      <c r="D300" s="32">
        <v>61.4</v>
      </c>
    </row>
    <row r="301" spans="1:4" hidden="1" x14ac:dyDescent="0.2">
      <c r="A301" s="46" t="s">
        <v>209</v>
      </c>
      <c r="B301" s="14" t="s">
        <v>154</v>
      </c>
      <c r="C301" s="14">
        <v>870</v>
      </c>
      <c r="D301" s="32"/>
    </row>
    <row r="302" spans="1:4" ht="49.5" customHeight="1" x14ac:dyDescent="0.25">
      <c r="A302" s="42" t="s">
        <v>138</v>
      </c>
      <c r="B302" s="34" t="s">
        <v>160</v>
      </c>
      <c r="C302" s="14"/>
      <c r="D302" s="39">
        <f>D303</f>
        <v>4803</v>
      </c>
    </row>
    <row r="303" spans="1:4" x14ac:dyDescent="0.2">
      <c r="A303" s="37" t="s">
        <v>7</v>
      </c>
      <c r="B303" s="77" t="s">
        <v>160</v>
      </c>
      <c r="C303" s="71">
        <v>500</v>
      </c>
      <c r="D303" s="49">
        <f>D304</f>
        <v>4803</v>
      </c>
    </row>
    <row r="304" spans="1:4" x14ac:dyDescent="0.2">
      <c r="A304" s="37" t="s">
        <v>122</v>
      </c>
      <c r="B304" s="77" t="s">
        <v>160</v>
      </c>
      <c r="C304" s="71">
        <v>520</v>
      </c>
      <c r="D304" s="49">
        <f>4685.4+115.3+2.3</f>
        <v>4803</v>
      </c>
    </row>
    <row r="305" spans="1:4" ht="16.5" customHeight="1" x14ac:dyDescent="0.25">
      <c r="A305" s="22" t="s">
        <v>20</v>
      </c>
      <c r="B305" s="18" t="s">
        <v>168</v>
      </c>
      <c r="C305" s="18"/>
      <c r="D305" s="39">
        <f>D306</f>
        <v>3.6</v>
      </c>
    </row>
    <row r="306" spans="1:4" x14ac:dyDescent="0.2">
      <c r="A306" s="26" t="s">
        <v>28</v>
      </c>
      <c r="B306" s="14" t="s">
        <v>168</v>
      </c>
      <c r="C306" s="14">
        <v>300</v>
      </c>
      <c r="D306" s="32">
        <f>D307</f>
        <v>3.6</v>
      </c>
    </row>
    <row r="307" spans="1:4" x14ac:dyDescent="0.2">
      <c r="A307" s="23" t="s">
        <v>18</v>
      </c>
      <c r="B307" s="14" t="s">
        <v>168</v>
      </c>
      <c r="C307" s="14">
        <v>310</v>
      </c>
      <c r="D307" s="32">
        <v>3.6</v>
      </c>
    </row>
    <row r="308" spans="1:4" ht="60" customHeight="1" x14ac:dyDescent="0.25">
      <c r="A308" s="38" t="s">
        <v>162</v>
      </c>
      <c r="B308" s="69" t="s">
        <v>167</v>
      </c>
      <c r="C308" s="31"/>
      <c r="D308" s="39">
        <f>D309</f>
        <v>3701.1000000000004</v>
      </c>
    </row>
    <row r="309" spans="1:4" ht="38.25" x14ac:dyDescent="0.2">
      <c r="A309" s="24" t="s">
        <v>36</v>
      </c>
      <c r="B309" s="70" t="s">
        <v>167</v>
      </c>
      <c r="C309" s="14">
        <v>100</v>
      </c>
      <c r="D309" s="32">
        <f>D310</f>
        <v>3701.1000000000004</v>
      </c>
    </row>
    <row r="310" spans="1:4" ht="12.75" customHeight="1" x14ac:dyDescent="0.2">
      <c r="A310" s="24" t="s">
        <v>37</v>
      </c>
      <c r="B310" s="70" t="s">
        <v>167</v>
      </c>
      <c r="C310" s="14">
        <v>120</v>
      </c>
      <c r="D310" s="32">
        <f>1997.9+1703.2</f>
        <v>3701.1000000000004</v>
      </c>
    </row>
    <row r="311" spans="1:4" ht="12.75" customHeight="1" x14ac:dyDescent="0.2">
      <c r="A311" s="35" t="s">
        <v>150</v>
      </c>
      <c r="B311" s="69" t="s">
        <v>166</v>
      </c>
      <c r="C311" s="14"/>
      <c r="D311" s="39">
        <f>D312</f>
        <v>5836.0999999999995</v>
      </c>
    </row>
    <row r="312" spans="1:4" ht="12.75" customHeight="1" x14ac:dyDescent="0.2">
      <c r="A312" s="26" t="s">
        <v>7</v>
      </c>
      <c r="B312" s="70" t="s">
        <v>166</v>
      </c>
      <c r="C312" s="14">
        <v>500</v>
      </c>
      <c r="D312" s="32">
        <f>D313+D314</f>
        <v>5836.0999999999995</v>
      </c>
    </row>
    <row r="313" spans="1:4" ht="12.75" customHeight="1" x14ac:dyDescent="0.2">
      <c r="A313" s="46" t="s">
        <v>122</v>
      </c>
      <c r="B313" s="70" t="s">
        <v>166</v>
      </c>
      <c r="C313" s="14">
        <v>520</v>
      </c>
      <c r="D313" s="32">
        <v>1068.2</v>
      </c>
    </row>
    <row r="314" spans="1:4" ht="12.75" customHeight="1" x14ac:dyDescent="0.2">
      <c r="A314" s="46" t="s">
        <v>10</v>
      </c>
      <c r="B314" s="70" t="s">
        <v>166</v>
      </c>
      <c r="C314" s="14">
        <v>540</v>
      </c>
      <c r="D314" s="32">
        <f>9321-2880-3800-50+2176.9</f>
        <v>4767.8999999999996</v>
      </c>
    </row>
    <row r="315" spans="1:4" ht="30" x14ac:dyDescent="0.25">
      <c r="A315" s="42" t="s">
        <v>227</v>
      </c>
      <c r="B315" s="34" t="s">
        <v>225</v>
      </c>
      <c r="C315" s="27"/>
      <c r="D315" s="48">
        <f>D316</f>
        <v>10491</v>
      </c>
    </row>
    <row r="316" spans="1:4" ht="30" x14ac:dyDescent="0.25">
      <c r="A316" s="42" t="s">
        <v>228</v>
      </c>
      <c r="B316" s="34" t="s">
        <v>226</v>
      </c>
      <c r="C316" s="27"/>
      <c r="D316" s="48">
        <f>D317</f>
        <v>10491</v>
      </c>
    </row>
    <row r="317" spans="1:4" x14ac:dyDescent="0.2">
      <c r="A317" s="46" t="s">
        <v>7</v>
      </c>
      <c r="B317" s="27" t="s">
        <v>226</v>
      </c>
      <c r="C317" s="27">
        <v>500</v>
      </c>
      <c r="D317" s="49">
        <f>D318</f>
        <v>10491</v>
      </c>
    </row>
    <row r="318" spans="1:4" x14ac:dyDescent="0.2">
      <c r="A318" s="46" t="s">
        <v>122</v>
      </c>
      <c r="B318" s="27" t="s">
        <v>226</v>
      </c>
      <c r="C318" s="27">
        <v>520</v>
      </c>
      <c r="D318" s="49">
        <v>10491</v>
      </c>
    </row>
    <row r="319" spans="1:4" ht="33.75" customHeight="1" x14ac:dyDescent="0.25">
      <c r="A319" s="72" t="s">
        <v>100</v>
      </c>
      <c r="B319" s="18"/>
      <c r="C319" s="19"/>
      <c r="D319" s="39">
        <f>D229+D196+D192+D162+D147+D57+D50+D12+D45+D225</f>
        <v>1031525.5999999997</v>
      </c>
    </row>
    <row r="320" spans="1:4" x14ac:dyDescent="0.2">
      <c r="C320" s="73"/>
    </row>
    <row r="321" spans="3:4" ht="15" x14ac:dyDescent="0.2">
      <c r="C321" s="73"/>
      <c r="D321" s="112"/>
    </row>
    <row r="322" spans="3:4" x14ac:dyDescent="0.2">
      <c r="C322" s="73"/>
      <c r="D322" s="74"/>
    </row>
    <row r="323" spans="3:4" x14ac:dyDescent="0.2">
      <c r="C323" s="73"/>
    </row>
    <row r="324" spans="3:4" x14ac:dyDescent="0.2">
      <c r="C324" s="73"/>
    </row>
    <row r="325" spans="3:4" x14ac:dyDescent="0.2">
      <c r="C325" s="73"/>
    </row>
    <row r="326" spans="3:4" x14ac:dyDescent="0.2">
      <c r="C326" s="73"/>
    </row>
    <row r="327" spans="3:4" x14ac:dyDescent="0.2">
      <c r="C327" s="73"/>
    </row>
    <row r="328" spans="3:4" x14ac:dyDescent="0.2">
      <c r="C328" s="73"/>
    </row>
    <row r="329" spans="3:4" x14ac:dyDescent="0.2">
      <c r="C329" s="73"/>
    </row>
    <row r="330" spans="3:4" x14ac:dyDescent="0.2">
      <c r="C330" s="73"/>
    </row>
    <row r="331" spans="3:4" x14ac:dyDescent="0.2">
      <c r="C331" s="73"/>
    </row>
    <row r="332" spans="3:4" x14ac:dyDescent="0.2">
      <c r="C332" s="73"/>
    </row>
    <row r="333" spans="3:4" x14ac:dyDescent="0.2">
      <c r="C333" s="73"/>
    </row>
    <row r="334" spans="3:4" x14ac:dyDescent="0.2">
      <c r="C334" s="73"/>
    </row>
    <row r="335" spans="3:4" x14ac:dyDescent="0.2">
      <c r="C335" s="73"/>
    </row>
    <row r="336" spans="3:4" x14ac:dyDescent="0.2">
      <c r="C336" s="73"/>
    </row>
    <row r="337" spans="3:3" x14ac:dyDescent="0.2">
      <c r="C337" s="73"/>
    </row>
    <row r="338" spans="3:3" x14ac:dyDescent="0.2">
      <c r="C338" s="73"/>
    </row>
    <row r="339" spans="3:3" x14ac:dyDescent="0.2">
      <c r="C339" s="73"/>
    </row>
  </sheetData>
  <mergeCells count="7">
    <mergeCell ref="E207:E208"/>
    <mergeCell ref="A5:D5"/>
    <mergeCell ref="A9:A10"/>
    <mergeCell ref="A6:C6"/>
    <mergeCell ref="D9:D10"/>
    <mergeCell ref="B9:B10"/>
    <mergeCell ref="C9:C10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6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 (2)</vt:lpstr>
      <vt:lpstr>Лист1</vt:lpstr>
      <vt:lpstr>'Лист1 (2)'!Область_печати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Совет</cp:lastModifiedBy>
  <cp:lastPrinted>2022-08-11T05:22:58Z</cp:lastPrinted>
  <dcterms:created xsi:type="dcterms:W3CDTF">2004-12-14T02:28:06Z</dcterms:created>
  <dcterms:modified xsi:type="dcterms:W3CDTF">2022-08-15T01:52:40Z</dcterms:modified>
</cp:coreProperties>
</file>