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2120" windowHeight="7050"/>
  </bookViews>
  <sheets>
    <sheet name="Лист1 (2)" sheetId="3" r:id="rId1"/>
    <sheet name="Лист1" sheetId="4" r:id="rId2"/>
  </sheets>
  <definedNames>
    <definedName name="_xlnm._FilterDatabase" localSheetId="0" hidden="1">'Лист1 (2)'!$A$11:$F$271</definedName>
    <definedName name="_xlnm.Print_Area" localSheetId="0">'Лист1 (2)'!$A$1:$D$271</definedName>
  </definedNames>
  <calcPr calcId="144525"/>
</workbook>
</file>

<file path=xl/calcChain.xml><?xml version="1.0" encoding="utf-8"?>
<calcChain xmlns="http://schemas.openxmlformats.org/spreadsheetml/2006/main">
  <c r="D269" i="3" l="1"/>
  <c r="D270" i="3"/>
  <c r="D267" i="3"/>
  <c r="D222" i="3"/>
  <c r="D216" i="3"/>
  <c r="D158" i="3"/>
  <c r="D123" i="3"/>
  <c r="D97" i="3"/>
  <c r="D96" i="3" s="1"/>
  <c r="D91" i="3"/>
  <c r="D88" i="3"/>
  <c r="D63" i="3"/>
  <c r="D51" i="3"/>
  <c r="D34" i="3"/>
  <c r="D21" i="3"/>
  <c r="D255" i="3" l="1"/>
  <c r="D215" i="3"/>
  <c r="D214" i="3" s="1"/>
  <c r="D22" i="3"/>
  <c r="D212" i="3" l="1"/>
  <c r="D211" i="3" s="1"/>
  <c r="D258" i="3"/>
  <c r="D209" i="3"/>
  <c r="D208" i="3" s="1"/>
  <c r="D206" i="3"/>
  <c r="D205" i="3" s="1"/>
  <c r="D199" i="3"/>
  <c r="D198" i="3" s="1"/>
  <c r="D197" i="3" s="1"/>
  <c r="D39" i="3" l="1"/>
  <c r="D195" i="3" l="1"/>
  <c r="D260" i="3" l="1"/>
  <c r="D257" i="3" s="1"/>
  <c r="D112" i="3"/>
  <c r="D111" i="3" s="1"/>
  <c r="D100" i="3"/>
  <c r="D99" i="3" s="1"/>
  <c r="D94" i="3"/>
  <c r="D90" i="3"/>
  <c r="D89" i="3" l="1"/>
  <c r="D83" i="3"/>
  <c r="D82" i="3" s="1"/>
  <c r="D80" i="3"/>
  <c r="D79" i="3" s="1"/>
  <c r="D71" i="3"/>
  <c r="D70" i="3" s="1"/>
  <c r="D249" i="3" l="1"/>
  <c r="D248" i="3" s="1"/>
  <c r="D189" i="3"/>
  <c r="D188" i="3" s="1"/>
  <c r="D65" i="3"/>
  <c r="D64" i="3" s="1"/>
  <c r="D268" i="3" l="1"/>
  <c r="D58" i="3"/>
  <c r="D221" i="3" l="1"/>
  <c r="D220" i="3" s="1"/>
  <c r="D236" i="3"/>
  <c r="D235" i="3" s="1"/>
  <c r="D230" i="3"/>
  <c r="D229" i="3" s="1"/>
  <c r="D263" i="3"/>
  <c r="D262" i="3" s="1"/>
  <c r="D227" i="3"/>
  <c r="D226" i="3" s="1"/>
  <c r="D233" i="3"/>
  <c r="D232" i="3" s="1"/>
  <c r="D252" i="3"/>
  <c r="D251" i="3" s="1"/>
  <c r="D203" i="3"/>
  <c r="D202" i="3" s="1"/>
  <c r="D224" i="3" l="1"/>
  <c r="D223" i="3" s="1"/>
  <c r="D193" i="3" l="1"/>
  <c r="D192" i="3" s="1"/>
  <c r="D191" i="3" s="1"/>
  <c r="D117" i="3" l="1"/>
  <c r="D68" i="3"/>
  <c r="D67" i="3" s="1"/>
  <c r="D38" i="3" l="1"/>
  <c r="D37" i="3" s="1"/>
  <c r="D36" i="3" s="1"/>
  <c r="D35" i="3" s="1"/>
  <c r="D33" i="3" l="1"/>
  <c r="D32" i="3" s="1"/>
  <c r="D129" i="3" l="1"/>
  <c r="D128" i="3" s="1"/>
  <c r="D127" i="3" s="1"/>
  <c r="D115" i="3"/>
  <c r="D114" i="3" s="1"/>
  <c r="D159" i="3" l="1"/>
  <c r="D157" i="3"/>
  <c r="D155" i="3"/>
  <c r="D154" i="3" l="1"/>
  <c r="D153" i="3" s="1"/>
  <c r="D125" i="3" l="1"/>
  <c r="D124" i="3" s="1"/>
  <c r="D122" i="3"/>
  <c r="D121" i="3" s="1"/>
  <c r="D148" i="3"/>
  <c r="D147" i="3" s="1"/>
  <c r="D151" i="3"/>
  <c r="D150" i="3" s="1"/>
  <c r="D120" i="3" l="1"/>
  <c r="D119" i="3" s="1"/>
  <c r="D146" i="3"/>
  <c r="D145" i="3" l="1"/>
  <c r="D30" i="3"/>
  <c r="D29" i="3" s="1"/>
  <c r="D239" i="3"/>
  <c r="D42" i="3"/>
  <c r="D41" i="3" s="1"/>
  <c r="D184" i="3"/>
  <c r="D186" i="3"/>
  <c r="D183" i="3" l="1"/>
  <c r="D182" i="3" s="1"/>
  <c r="D77" i="3" l="1"/>
  <c r="D76" i="3" s="1"/>
  <c r="D62" i="3"/>
  <c r="D61" i="3" s="1"/>
  <c r="D74" i="3"/>
  <c r="D244" i="3"/>
  <c r="D246" i="3"/>
  <c r="D45" i="3"/>
  <c r="D107" i="3" l="1"/>
  <c r="D109" i="3"/>
  <c r="D87" i="3"/>
  <c r="D86" i="3" s="1"/>
  <c r="D163" i="3"/>
  <c r="D162" i="3" s="1"/>
  <c r="D161" i="3" s="1"/>
  <c r="D20" i="3"/>
  <c r="D19" i="3" s="1"/>
  <c r="D16" i="3"/>
  <c r="D15" i="3" s="1"/>
  <c r="D14" i="3" s="1"/>
  <c r="D218" i="3"/>
  <c r="D106" i="3" l="1"/>
  <c r="D105" i="3" s="1"/>
  <c r="D18" i="3"/>
  <c r="D13" i="3" s="1"/>
  <c r="D28" i="3"/>
  <c r="D44" i="3"/>
  <c r="D40" i="3" s="1"/>
  <c r="D73" i="3"/>
  <c r="D60" i="3" s="1"/>
  <c r="D168" i="3"/>
  <c r="D167" i="3" s="1"/>
  <c r="D171" i="3"/>
  <c r="D170" i="3" s="1"/>
  <c r="D241" i="3"/>
  <c r="D238" i="3" s="1"/>
  <c r="D266" i="3"/>
  <c r="D265" i="3" s="1"/>
  <c r="D177" i="3"/>
  <c r="D176" i="3" s="1"/>
  <c r="D103" i="3"/>
  <c r="D102" i="3" s="1"/>
  <c r="D85" i="3" s="1"/>
  <c r="D217" i="3"/>
  <c r="D143" i="3"/>
  <c r="D142" i="3" s="1"/>
  <c r="D141" i="3" s="1"/>
  <c r="D140" i="3" s="1"/>
  <c r="D53" i="3"/>
  <c r="D52" i="3" s="1"/>
  <c r="D26" i="3"/>
  <c r="D25" i="3" s="1"/>
  <c r="D24" i="3" s="1"/>
  <c r="D56" i="3"/>
  <c r="D174" i="3"/>
  <c r="D173" i="3" s="1"/>
  <c r="D180" i="3"/>
  <c r="D179" i="3" s="1"/>
  <c r="D50" i="3"/>
  <c r="D49" i="3" s="1"/>
  <c r="D135" i="3"/>
  <c r="D134" i="3" s="1"/>
  <c r="D138" i="3"/>
  <c r="D137" i="3" s="1"/>
  <c r="D166" i="3" l="1"/>
  <c r="D12" i="3"/>
  <c r="D165" i="3"/>
  <c r="D133" i="3"/>
  <c r="D132" i="3" s="1"/>
  <c r="D131" i="3" s="1"/>
  <c r="D243" i="3"/>
  <c r="D201" i="3" s="1"/>
  <c r="D55" i="3"/>
  <c r="D48" i="3" s="1"/>
  <c r="D47" i="3" l="1"/>
  <c r="D271" i="3" s="1"/>
</calcChain>
</file>

<file path=xl/sharedStrings.xml><?xml version="1.0" encoding="utf-8"?>
<sst xmlns="http://schemas.openxmlformats.org/spreadsheetml/2006/main" count="531" uniqueCount="223">
  <si>
    <t>Наименование показателя</t>
  </si>
  <si>
    <t>Центральный аппарат</t>
  </si>
  <si>
    <t>Детские дошкольные учреждения</t>
  </si>
  <si>
    <t>Учреждения по внешкольной работе с детьми</t>
  </si>
  <si>
    <t>Глава муниципального образования</t>
  </si>
  <si>
    <t>ЦСР</t>
  </si>
  <si>
    <t>ВР</t>
  </si>
  <si>
    <t>Межбюджетные трансферты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</si>
  <si>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</si>
  <si>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</si>
  <si>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</si>
  <si>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</si>
  <si>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</si>
  <si>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</si>
  <si>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</si>
  <si>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</si>
  <si>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</si>
  <si>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Субсидии бюджетным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</si>
  <si>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</si>
  <si>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</si>
  <si>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</si>
  <si>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</si>
  <si>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</si>
  <si>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</si>
  <si>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</si>
  <si>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</si>
  <si>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</si>
  <si>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</si>
  <si>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</si>
  <si>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</si>
  <si>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</si>
  <si>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</si>
  <si>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</si>
  <si>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</si>
  <si>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</si>
  <si>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</si>
  <si>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</si>
  <si>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</si>
  <si>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</si>
  <si>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</si>
  <si>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</si>
  <si>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</si>
  <si>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</si>
  <si>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</si>
  <si>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</si>
  <si>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</si>
  <si>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</si>
  <si>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</si>
  <si>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</si>
  <si>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</si>
  <si>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</si>
  <si>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</si>
  <si>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</si>
  <si>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</si>
  <si>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</si>
  <si>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</si>
  <si>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</si>
  <si>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</si>
  <si>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</si>
  <si>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</si>
  <si>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</si>
  <si>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</si>
  <si>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</si>
  <si>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</si>
  <si>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</si>
  <si>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</si>
  <si>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</si>
  <si>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</si>
  <si>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</si>
  <si>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</si>
  <si>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</si>
  <si>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</si>
  <si>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</si>
  <si>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</si>
  <si>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</si>
  <si>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.05 0 00 00000</t>
  </si>
  <si>
    <t>Библиотечно-досуговые центры</t>
  </si>
  <si>
    <t>Мероприятия в области культуры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</si>
  <si>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</si>
  <si>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</si>
  <si>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</si>
  <si>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</si>
  <si>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</si>
  <si>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</si>
  <si>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</si>
  <si>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</si>
  <si>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</si>
  <si>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</si>
  <si>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</si>
  <si>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</si>
  <si>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</si>
  <si>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</si>
  <si>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</si>
  <si>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</si>
  <si>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</si>
  <si>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</si>
  <si>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</si>
  <si>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Подпрограмма «Развитие системы дополнительного образования, отдыха, оздоровления и занятости детей и подростков»</t>
  </si>
  <si>
    <t>Учебно-методические кабинеты, централизованные бухгалтерии, группы хозяйственного обслуживания</t>
  </si>
  <si>
    <t>ВСЕГО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</si>
  <si>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</si>
  <si>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</si>
  <si>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</si>
  <si>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.01 1 01 90200</t>
  </si>
  <si>
    <t>.01 2 00 31502</t>
  </si>
  <si>
    <t>.01 5 00 20400</t>
  </si>
  <si>
    <t>.03 0 00 20400</t>
  </si>
  <si>
    <t>.04 4 00 20400</t>
  </si>
  <si>
    <t>.06 4 01 20400</t>
  </si>
  <si>
    <t>.06 4 01 79205</t>
  </si>
  <si>
    <t>.01 1 02 92300</t>
  </si>
  <si>
    <t>.04 4 00 79230</t>
  </si>
  <si>
    <t>.05 1 00 00000</t>
  </si>
  <si>
    <t>.05 1 00 00425</t>
  </si>
  <si>
    <t>.05 1 00 00515</t>
  </si>
  <si>
    <t>.05 3 00 00000</t>
  </si>
  <si>
    <t>.05 3 00 00512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</si>
  <si>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</si>
  <si>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</si>
  <si>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Премии и гранты</t>
  </si>
  <si>
    <t>Субсидии</t>
  </si>
  <si>
    <t>.01 5 00 92300</t>
  </si>
  <si>
    <t>.04 3 00 71432</t>
  </si>
  <si>
    <t>.02 0 00 00000</t>
  </si>
  <si>
    <t>.02 1 00 00000</t>
  </si>
  <si>
    <t>.02 1 00  L4970</t>
  </si>
  <si>
    <t>.04 3 00 S1101</t>
  </si>
  <si>
    <t>Реализация мероприятий по обеспечению жильем молодых семей</t>
  </si>
  <si>
    <t>Муниципальная программа «Обеспечение доступным и комфортным жильем граждан муниципального района «Карымский  район» на 2020-2025 годы»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</si>
  <si>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</si>
  <si>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"Развитие культуры, молодежной политики, физической культуры и спорта  в муниципальном районе "Карымский район" на 2020-2025 годы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</si>
  <si>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2020-2025 годы» </t>
  </si>
  <si>
    <t>Муниципальная программа "Развитие системы образования муниципального района "Карымский район""</t>
  </si>
  <si>
    <t>Муниципальная программа «Управление и распоряжение муниципальной собственностью муниципального района «Карымский район» на период 2020-2025 годы»</t>
  </si>
  <si>
    <t>Подпрограмма «Обеспечение доступным и комфортным жильём граждан муниципального района   «Карымский район»»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</si>
  <si>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</si>
  <si>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 xml:space="preserve">Подпрограмма «Обеспечение деятельности Комитета" </t>
  </si>
  <si>
    <t xml:space="preserve">Подпрограмма "Развитие культуры в муниципальном районе "Карымский район" </t>
  </si>
  <si>
    <t xml:space="preserve">Подпрограмма "Развитие физической культуры и массового спорта в муниципальном районе "Карымский район" 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</si>
  <si>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</si>
  <si>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Муниципальная программа "Социальная поддержка граждан  на  2020-2025 годы"</t>
  </si>
  <si>
    <t>.04 2 00 53030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</si>
  <si>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</si>
  <si>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.04 3 00 01123</t>
  </si>
  <si>
    <t>Внедрение и обеспечение функционирования модели персонифицированного финансирования дополнительного образования детей</t>
  </si>
  <si>
    <t>Снижение доступности наркотических веществ – производных дикорастущей конопли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</si>
  <si>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</si>
  <si>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</si>
  <si>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</si>
  <si>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77 0 00 20400</t>
  </si>
  <si>
    <t>77 0 00 92300</t>
  </si>
  <si>
    <t>77 0 00 79207</t>
  </si>
  <si>
    <t>77 0 00 79220</t>
  </si>
  <si>
    <t>77 0 00 07050</t>
  </si>
  <si>
    <t>77 0 00 00701</t>
  </si>
  <si>
    <t>77 0 00 74505</t>
  </si>
  <si>
    <t>77 0 00 S4905</t>
  </si>
  <si>
    <t>77 0 00 49101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</si>
  <si>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</si>
  <si>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</si>
  <si>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</si>
  <si>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</si>
  <si>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</si>
  <si>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П1306</t>
  </si>
  <si>
    <t>77 0 00 Г8604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</si>
  <si>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</si>
  <si>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77 0 00 51200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</si>
  <si>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</si>
  <si>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</si>
  <si>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</si>
  <si>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.04 2 00 71444</t>
  </si>
  <si>
    <t>.04 2 00 71030</t>
  </si>
  <si>
    <t xml:space="preserve"> 13 0 00 92305</t>
  </si>
  <si>
    <t xml:space="preserve"> 13 0 00 00000</t>
  </si>
  <si>
    <t>77 0 00 20500</t>
  </si>
  <si>
    <t>Руководитель контрольно-счетной палаты муниципального образования, его заместители и аудиторы</t>
  </si>
  <si>
    <t>77 0 00 77265</t>
  </si>
  <si>
    <t>Специальные расходы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</si>
  <si>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</si>
  <si>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</si>
  <si>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</si>
  <si>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120</t>
  </si>
  <si>
    <t xml:space="preserve"> Муниципальная программа «Управление    муниципальными    финансами,    создание    условий    для  управления муниципальными финансами, повышение    устойчивости    бюджетов    городских и сельских поселений Карымского района на 2020-2025 годы"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</si>
  <si>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</si>
  <si>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</si>
  <si>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Резервные средства</t>
  </si>
  <si>
    <t>.04 2 00 01145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</si>
  <si>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</si>
  <si>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09 2 00 79581</t>
  </si>
  <si>
    <t>Осуществление государственных полномочий в области социальной защиты населения</t>
  </si>
  <si>
    <t>77 0 00 79265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</si>
  <si>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</si>
  <si>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</si>
  <si>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</si>
  <si>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880</t>
  </si>
  <si>
    <t>Реализация мероприятий по проведению капитального ремонта жилых помещений отдельных категорий граждан</t>
  </si>
  <si>
    <t>77 0 00 04927</t>
  </si>
  <si>
    <t>14 0 00 00000</t>
  </si>
  <si>
    <t>Муниципальная программа "Энергосбережение и повышение энергетической эффективности в муниципальном районе "Карымский район" на 2022-2025 годы</t>
  </si>
  <si>
    <t>Приложение №5  к решению Совета района</t>
  </si>
  <si>
    <t xml:space="preserve">Распределение бюджетных ассигнований бюджета района по 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2023  год </t>
  </si>
  <si>
    <t>Реализация мероприятий по энергосбережению и повышению энергетической эффективности</t>
  </si>
  <si>
    <t>14 0 00 00703</t>
  </si>
  <si>
    <t>77 0 00 00702</t>
  </si>
  <si>
    <t>77 0 00 00704</t>
  </si>
  <si>
    <t>Софинансирование для участия в национальных проектах и государственных программах Российской Федерации, Забайкальского края</t>
  </si>
  <si>
    <t>Обеспечение выплаты заработной платы работникам бюджетной сферы</t>
  </si>
  <si>
    <t>Закупка товаров, работ и услуг для обеспечения государственных (муниципальных) нужд</t>
  </si>
  <si>
    <t>Субсидии некомерческим организациям (за исключением государственных (муниципальных) учреждений, государственных  корпораций (компаний), публично-правовых компаний)</t>
  </si>
  <si>
    <t>2023 год,     тыс.рублей</t>
  </si>
  <si>
    <t>Осуществление  государственных полномочий в сфере труда</t>
  </si>
  <si>
    <t>Осуществление государственного полномочия по созданию административных комиссий в  Забайкальском крае</t>
  </si>
  <si>
    <t>Осуществление  государственных полномочий в сфере государственного управления</t>
  </si>
  <si>
    <t xml:space="preserve">Осуществление государственного полномочия по расчету и предоставлению дотаций бюджетам  поселений, а также по установлению отдельных нормативов формирования расходов </t>
  </si>
  <si>
    <t>Организация мероприятий при осуществлении деятельности по обращению с животными без владельцев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</si>
  <si>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</si>
  <si>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Осуществление государственных полномочий в области  образования</t>
  </si>
  <si>
    <t>Подпрограмма "Развитие системы начального общего, основного общего, среднего общего образования"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</si>
  <si>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</si>
  <si>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>Муниципальная программа "Профилактика правонарушений на территории муниципального района "Карымский район" на 2020 -2025 годы</t>
  </si>
  <si>
    <t>.04 3 00 11432</t>
  </si>
  <si>
    <t>Организация отдыха, оздоровления, занятости детей и подростков</t>
  </si>
  <si>
    <t>№ 76 от  "20"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</si>
</sst>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.5"/>
      <name val="Arial"/>
      <family val="2"/>
      <charset val="204"/>
    </font>
    <font>
      <b/>
      <sz val="12.5"/>
      <name val="Arial"/>
      <family val="2"/>
      <charset val="204"/>
    </font>
    <font>
      <b/>
      <sz val="14"/>
      <name val="Arial Cyr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1.5"/>
      <name val="Arial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theme="1"/>
      <name val="Arial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0"/>
      <name val="Arial Cyr"/>
    </font>
    <font>
      <b/>
      <sz val="11"/>
      <color rgb="FF000000"/>
      <name val="Arial Cyr"/>
      <charset val="204"/>
    </font>
    <font>
      <sz val="10"/>
      <color rgb="FF000000"/>
      <name val="Arial"/>
      <family val="2"/>
      <charset val="204"/>
    </font>
    <font>
      <sz val="10"/>
      <color theme="1" tint="0.49998474074526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165" fontId="8" fillId="0" borderId="0" applyFont="0" applyFill="0" applyBorder="0" applyAlignment="0" applyProtection="0"/>
    <xf numFmtId="0" fontId="23" fillId="0" borderId="2">
      <alignment vertical="top" wrapText="1"/>
    </xf>
    <xf numFmtId="1" fontId="24" fillId="0" borderId="2">
      <alignment horizontal="center" vertical="top" shrinkToFit="1"/>
    </xf>
  </cellStyleXfs>
  <cellXfs count="121">
    <xf numFmtId="0" fontId="0" fillId="0" borderId="0" xfId="0"/>
    <xf numFmtId="0" fontId="0" fillId="0" borderId="0" xfId="0" applyFill="1"/>
    <xf numFmtId="0" fontId="2" fillId="0" borderId="0" xfId="0" applyFont="1" applyFill="1"/>
    <xf numFmtId="0" fontId="21" fillId="0" borderId="0" xfId="0" applyFont="1" applyFill="1"/>
    <xf numFmtId="0" fontId="7" fillId="0" borderId="0" xfId="0" applyFont="1" applyFill="1"/>
    <xf numFmtId="0" fontId="5" fillId="0" borderId="0" xfId="0" applyFont="1" applyFill="1"/>
    <xf numFmtId="0" fontId="8" fillId="2" borderId="0" xfId="0" applyFont="1" applyFill="1" applyAlignment="1">
      <alignment wrapText="1"/>
    </xf>
    <xf numFmtId="0" fontId="0" fillId="2" borderId="0" xfId="0" applyFill="1"/>
    <xf numFmtId="0" fontId="0" fillId="2" borderId="0" xfId="0" applyFont="1" applyFill="1" applyBorder="1"/>
    <xf numFmtId="0" fontId="10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ont="1" applyFill="1" applyBorder="1"/>
    <xf numFmtId="164" fontId="0" fillId="2" borderId="0" xfId="0" applyNumberFormat="1" applyFill="1"/>
    <xf numFmtId="0" fontId="2" fillId="2" borderId="0" xfId="0" applyFont="1" applyFill="1"/>
    <xf numFmtId="0" fontId="21" fillId="2" borderId="0" xfId="0" applyFont="1" applyFill="1"/>
    <xf numFmtId="0" fontId="7" fillId="2" borderId="0" xfId="0" applyFont="1" applyFill="1"/>
    <xf numFmtId="166" fontId="0" fillId="2" borderId="0" xfId="0" applyNumberFormat="1" applyFill="1"/>
    <xf numFmtId="0" fontId="5" fillId="2" borderId="0" xfId="0" applyFont="1" applyFill="1"/>
    <xf numFmtId="164" fontId="21" fillId="2" borderId="0" xfId="0" applyNumberFormat="1" applyFont="1" applyFill="1" applyBorder="1"/>
    <xf numFmtId="0" fontId="2" fillId="2" borderId="0" xfId="0" applyFont="1" applyFill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6" fontId="14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/>
    </xf>
    <xf numFmtId="166" fontId="8" fillId="0" borderId="1" xfId="0" applyNumberFormat="1" applyFont="1" applyFill="1" applyBorder="1"/>
    <xf numFmtId="0" fontId="8" fillId="0" borderId="1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justify"/>
    </xf>
    <xf numFmtId="0" fontId="8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66" fontId="17" fillId="0" borderId="1" xfId="0" applyNumberFormat="1" applyFont="1" applyFill="1" applyBorder="1"/>
    <xf numFmtId="0" fontId="8" fillId="0" borderId="1" xfId="0" applyFont="1" applyFill="1" applyBorder="1"/>
    <xf numFmtId="166" fontId="0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166" fontId="18" fillId="0" borderId="1" xfId="0" applyNumberFormat="1" applyFont="1" applyFill="1" applyBorder="1"/>
    <xf numFmtId="0" fontId="14" fillId="0" borderId="1" xfId="0" applyFont="1" applyFill="1" applyBorder="1" applyAlignment="1">
      <alignment wrapText="1"/>
    </xf>
    <xf numFmtId="166" fontId="4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166" fontId="14" fillId="0" borderId="1" xfId="0" applyNumberFormat="1" applyFont="1" applyFill="1" applyBorder="1" applyAlignment="1">
      <alignment horizontal="right"/>
    </xf>
    <xf numFmtId="166" fontId="8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justify" wrapText="1"/>
    </xf>
    <xf numFmtId="0" fontId="9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164" fontId="17" fillId="0" borderId="1" xfId="0" applyNumberFormat="1" applyFont="1" applyFill="1" applyBorder="1"/>
    <xf numFmtId="0" fontId="26" fillId="0" borderId="2" xfId="3" applyNumberFormat="1" applyFont="1" applyFill="1" applyProtection="1">
      <alignment vertical="top" wrapText="1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19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justify"/>
    </xf>
    <xf numFmtId="0" fontId="27" fillId="0" borderId="0" xfId="0" applyFont="1" applyFill="1" applyAlignment="1">
      <alignment wrapText="1"/>
    </xf>
    <xf numFmtId="164" fontId="0" fillId="0" borderId="1" xfId="0" applyNumberFormat="1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wrapText="1"/>
    </xf>
    <xf numFmtId="0" fontId="22" fillId="0" borderId="1" xfId="0" applyFont="1" applyFill="1" applyBorder="1" applyAlignment="1">
      <alignment horizontal="center"/>
    </xf>
    <xf numFmtId="166" fontId="7" fillId="0" borderId="1" xfId="0" applyNumberFormat="1" applyFont="1" applyFill="1" applyBorder="1"/>
    <xf numFmtId="0" fontId="19" fillId="0" borderId="1" xfId="0" applyFont="1" applyFill="1" applyBorder="1" applyAlignment="1">
      <alignment horizontal="center"/>
    </xf>
    <xf numFmtId="166" fontId="19" fillId="0" borderId="1" xfId="0" applyNumberFormat="1" applyFont="1" applyFill="1" applyBorder="1"/>
    <xf numFmtId="0" fontId="7" fillId="0" borderId="1" xfId="0" applyFont="1" applyFill="1" applyBorder="1" applyAlignment="1">
      <alignment horizontal="left" wrapText="1"/>
    </xf>
    <xf numFmtId="0" fontId="17" fillId="0" borderId="2" xfId="0" applyFont="1" applyFill="1" applyBorder="1" applyAlignment="1">
      <alignment vertical="top" wrapText="1"/>
    </xf>
    <xf numFmtId="0" fontId="0" fillId="0" borderId="1" xfId="0" applyFont="1" applyFill="1" applyBorder="1" applyAlignment="1">
      <alignment wrapText="1"/>
    </xf>
    <xf numFmtId="0" fontId="9" fillId="0" borderId="3" xfId="0" applyFont="1" applyFill="1" applyBorder="1" applyAlignment="1">
      <alignment horizontal="justify" wrapText="1"/>
    </xf>
    <xf numFmtId="49" fontId="8" fillId="0" borderId="1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1" fontId="25" fillId="0" borderId="2" xfId="4" applyNumberFormat="1" applyFont="1" applyFill="1" applyAlignment="1" applyProtection="1">
      <alignment horizontal="center" shrinkToFit="1"/>
    </xf>
    <xf numFmtId="0" fontId="25" fillId="0" borderId="1" xfId="0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justify"/>
    </xf>
    <xf numFmtId="0" fontId="8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0" fillId="2" borderId="0" xfId="0" applyFill="1" applyAlignment="1">
      <alignment horizontal="center"/>
    </xf>
    <xf numFmtId="0" fontId="28" fillId="2" borderId="0" xfId="0" applyFont="1" applyFill="1" applyAlignment="1">
      <alignment horizontal="center" wrapText="1"/>
    </xf>
    <xf numFmtId="164" fontId="14" fillId="2" borderId="0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166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5">
    <cellStyle name="xl31" xfId="3"/>
    <cellStyle name="xl33" xfId="4"/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1"/>
  <sheetViews>
    <sheetView tabSelected="1" zoomScaleNormal="100" zoomScaleSheetLayoutView="75" workbookViewId="0">
      <selection activeCell="B2" sqref="B2:D2"/>
    </sheetView>
  </sheetViews>
  <sheetFormatPr defaultRowHeight="12.75" x14ac:dyDescent="0.2"/>
  <cols>
    <col min="1" max="1" width="70" style="6" customWidth="1"/>
    <col min="2" max="2" width="18.5703125" style="11" customWidth="1"/>
    <col min="3" max="3" width="10.42578125" style="7" customWidth="1"/>
    <col min="4" max="4" width="14.42578125" style="8" customWidth="1"/>
    <col min="5" max="5" width="12" style="7" customWidth="1"/>
    <col min="6" max="6" width="9.28515625" style="1" bestFit="1" customWidth="1"/>
    <col min="7" max="16384" width="9.140625" style="1"/>
  </cols>
  <sheetData>
    <row r="1" spans="1:5" x14ac:dyDescent="0.2">
      <c r="B1" s="108" t="s">
        <v>199</v>
      </c>
      <c r="C1" s="108"/>
      <c r="D1" s="108"/>
    </row>
    <row r="2" spans="1:5" x14ac:dyDescent="0.2">
      <c r="B2" s="108" t="s">
        <v>222</v>
      </c>
      <c r="C2" s="108"/>
      <c r="D2" s="108"/>
    </row>
    <row r="3" spans="1:5" ht="18.75" customHeight="1" x14ac:dyDescent="0.2">
      <c r="B3" s="109"/>
      <c r="C3" s="109"/>
      <c r="D3" s="109"/>
    </row>
    <row r="4" spans="1:5" hidden="1" x14ac:dyDescent="0.2"/>
    <row r="5" spans="1:5" ht="70.5" customHeight="1" x14ac:dyDescent="0.25">
      <c r="A5" s="111" t="s">
        <v>200</v>
      </c>
      <c r="B5" s="112"/>
      <c r="C5" s="112"/>
      <c r="D5" s="113"/>
    </row>
    <row r="6" spans="1:5" ht="7.5" customHeight="1" x14ac:dyDescent="0.25">
      <c r="A6" s="115"/>
      <c r="B6" s="115"/>
      <c r="C6" s="115"/>
    </row>
    <row r="7" spans="1:5" ht="14.25" hidden="1" customHeight="1" x14ac:dyDescent="0.25">
      <c r="A7" s="9"/>
      <c r="B7" s="10"/>
      <c r="C7" s="25"/>
    </row>
    <row r="8" spans="1:5" hidden="1" x14ac:dyDescent="0.2"/>
    <row r="9" spans="1:5" ht="30" customHeight="1" x14ac:dyDescent="0.2">
      <c r="A9" s="114" t="s">
        <v>0</v>
      </c>
      <c r="B9" s="117" t="s">
        <v>5</v>
      </c>
      <c r="C9" s="119" t="s">
        <v>6</v>
      </c>
      <c r="D9" s="116" t="s">
        <v>209</v>
      </c>
    </row>
    <row r="10" spans="1:5" ht="3.75" customHeight="1" x14ac:dyDescent="0.2">
      <c r="A10" s="114"/>
      <c r="B10" s="118"/>
      <c r="C10" s="120"/>
      <c r="D10" s="116"/>
    </row>
    <row r="11" spans="1:5" x14ac:dyDescent="0.2">
      <c r="A11" s="12">
        <v>1</v>
      </c>
      <c r="B11" s="13">
        <v>2</v>
      </c>
      <c r="C11" s="14">
        <v>3</v>
      </c>
      <c r="D11" s="15">
        <v>4</v>
      </c>
    </row>
    <row r="12" spans="1:5" ht="54.75" customHeight="1" x14ac:dyDescent="0.25">
      <c r="A12" s="26" t="s">
        <v>133</v>
      </c>
      <c r="B12" s="27" t="s">
        <v>44</v>
      </c>
      <c r="C12" s="28"/>
      <c r="D12" s="29">
        <f>D13+D24+D28</f>
        <v>22183.8</v>
      </c>
      <c r="E12" s="18"/>
    </row>
    <row r="13" spans="1:5" ht="23.25" customHeight="1" x14ac:dyDescent="0.25">
      <c r="A13" s="30" t="s">
        <v>45</v>
      </c>
      <c r="B13" s="27" t="s">
        <v>47</v>
      </c>
      <c r="C13" s="31"/>
      <c r="D13" s="29">
        <f>D14+D18</f>
        <v>2762</v>
      </c>
    </row>
    <row r="14" spans="1:5" ht="36" customHeight="1" x14ac:dyDescent="0.25">
      <c r="A14" s="32" t="s">
        <v>46</v>
      </c>
      <c r="B14" s="27" t="s">
        <v>48</v>
      </c>
      <c r="C14" s="27"/>
      <c r="D14" s="29">
        <f t="shared" ref="D14:D16" si="0">D15</f>
        <v>180</v>
      </c>
    </row>
    <row r="15" spans="1:5" ht="25.5" x14ac:dyDescent="0.2">
      <c r="A15" s="33" t="s">
        <v>19</v>
      </c>
      <c r="B15" s="34" t="s">
        <v>103</v>
      </c>
      <c r="C15" s="34"/>
      <c r="D15" s="35">
        <f t="shared" si="0"/>
        <v>180</v>
      </c>
    </row>
    <row r="16" spans="1:5" ht="25.5" customHeight="1" x14ac:dyDescent="0.2">
      <c r="A16" s="36" t="s">
        <v>207</v>
      </c>
      <c r="B16" s="34" t="s">
        <v>103</v>
      </c>
      <c r="C16" s="34">
        <v>200</v>
      </c>
      <c r="D16" s="35">
        <f t="shared" si="0"/>
        <v>180</v>
      </c>
    </row>
    <row r="17" spans="1:4" ht="31.5" customHeight="1" x14ac:dyDescent="0.2">
      <c r="A17" s="36" t="s">
        <v>38</v>
      </c>
      <c r="B17" s="34" t="s">
        <v>103</v>
      </c>
      <c r="C17" s="34">
        <v>240</v>
      </c>
      <c r="D17" s="35">
        <v>180</v>
      </c>
    </row>
    <row r="18" spans="1:4" ht="33" customHeight="1" x14ac:dyDescent="0.25">
      <c r="A18" s="37" t="s">
        <v>49</v>
      </c>
      <c r="B18" s="27" t="s">
        <v>50</v>
      </c>
      <c r="C18" s="27"/>
      <c r="D18" s="29">
        <f>D19</f>
        <v>2582</v>
      </c>
    </row>
    <row r="19" spans="1:4" ht="22.5" customHeight="1" x14ac:dyDescent="0.2">
      <c r="A19" s="38" t="s">
        <v>13</v>
      </c>
      <c r="B19" s="34" t="s">
        <v>110</v>
      </c>
      <c r="C19" s="34"/>
      <c r="D19" s="35">
        <f>D20+D22</f>
        <v>2582</v>
      </c>
    </row>
    <row r="20" spans="1:4" ht="25.5" x14ac:dyDescent="0.2">
      <c r="A20" s="36" t="s">
        <v>207</v>
      </c>
      <c r="B20" s="34" t="s">
        <v>110</v>
      </c>
      <c r="C20" s="34">
        <v>200</v>
      </c>
      <c r="D20" s="35">
        <f>D21</f>
        <v>2415</v>
      </c>
    </row>
    <row r="21" spans="1:4" ht="34.5" customHeight="1" x14ac:dyDescent="0.2">
      <c r="A21" s="36" t="s">
        <v>38</v>
      </c>
      <c r="B21" s="34" t="s">
        <v>110</v>
      </c>
      <c r="C21" s="34">
        <v>240</v>
      </c>
      <c r="D21" s="35">
        <f>2215+200</f>
        <v>2415</v>
      </c>
    </row>
    <row r="22" spans="1:4" ht="18" customHeight="1" x14ac:dyDescent="0.2">
      <c r="A22" s="36" t="s">
        <v>16</v>
      </c>
      <c r="B22" s="39" t="s">
        <v>110</v>
      </c>
      <c r="C22" s="39">
        <v>800</v>
      </c>
      <c r="D22" s="35">
        <f>D23</f>
        <v>167</v>
      </c>
    </row>
    <row r="23" spans="1:4" ht="24" customHeight="1" x14ac:dyDescent="0.2">
      <c r="A23" s="36" t="s">
        <v>14</v>
      </c>
      <c r="B23" s="39" t="s">
        <v>110</v>
      </c>
      <c r="C23" s="39">
        <v>850</v>
      </c>
      <c r="D23" s="35">
        <v>167</v>
      </c>
    </row>
    <row r="24" spans="1:4" ht="64.5" customHeight="1" x14ac:dyDescent="0.25">
      <c r="A24" s="30" t="s">
        <v>142</v>
      </c>
      <c r="B24" s="27" t="s">
        <v>52</v>
      </c>
      <c r="C24" s="40"/>
      <c r="D24" s="29">
        <f>D25</f>
        <v>13635.5</v>
      </c>
    </row>
    <row r="25" spans="1:4" ht="60" x14ac:dyDescent="0.25">
      <c r="A25" s="32" t="s">
        <v>24</v>
      </c>
      <c r="B25" s="27" t="s">
        <v>104</v>
      </c>
      <c r="C25" s="41"/>
      <c r="D25" s="29">
        <f>D26</f>
        <v>13635.5</v>
      </c>
    </row>
    <row r="26" spans="1:4" ht="21" customHeight="1" x14ac:dyDescent="0.2">
      <c r="A26" s="36" t="s">
        <v>207</v>
      </c>
      <c r="B26" s="34" t="s">
        <v>104</v>
      </c>
      <c r="C26" s="34">
        <v>200</v>
      </c>
      <c r="D26" s="35">
        <f t="shared" ref="D26" si="1">D27</f>
        <v>13635.5</v>
      </c>
    </row>
    <row r="27" spans="1:4" ht="24.75" customHeight="1" x14ac:dyDescent="0.2">
      <c r="A27" s="36" t="s">
        <v>38</v>
      </c>
      <c r="B27" s="34" t="s">
        <v>104</v>
      </c>
      <c r="C27" s="34">
        <v>240</v>
      </c>
      <c r="D27" s="35">
        <v>13635.5</v>
      </c>
    </row>
    <row r="28" spans="1:4" ht="22.5" customHeight="1" x14ac:dyDescent="0.25">
      <c r="A28" s="49" t="s">
        <v>136</v>
      </c>
      <c r="B28" s="27" t="s">
        <v>84</v>
      </c>
      <c r="C28" s="31"/>
      <c r="D28" s="29">
        <f>D29+D32</f>
        <v>5786.3</v>
      </c>
    </row>
    <row r="29" spans="1:4" ht="15" x14ac:dyDescent="0.25">
      <c r="A29" s="32" t="s">
        <v>1</v>
      </c>
      <c r="B29" s="27" t="s">
        <v>105</v>
      </c>
      <c r="C29" s="50"/>
      <c r="D29" s="29">
        <f>D30</f>
        <v>5756.3</v>
      </c>
    </row>
    <row r="30" spans="1:4" ht="38.25" x14ac:dyDescent="0.2">
      <c r="A30" s="36" t="s">
        <v>36</v>
      </c>
      <c r="B30" s="34" t="s">
        <v>105</v>
      </c>
      <c r="C30" s="34">
        <v>100</v>
      </c>
      <c r="D30" s="35">
        <f>D31</f>
        <v>5756.3</v>
      </c>
    </row>
    <row r="31" spans="1:4" ht="26.25" customHeight="1" x14ac:dyDescent="0.2">
      <c r="A31" s="36" t="s">
        <v>37</v>
      </c>
      <c r="B31" s="34" t="s">
        <v>105</v>
      </c>
      <c r="C31" s="34">
        <v>120</v>
      </c>
      <c r="D31" s="35">
        <v>5756.3</v>
      </c>
    </row>
    <row r="32" spans="1:4" x14ac:dyDescent="0.2">
      <c r="A32" s="38" t="s">
        <v>13</v>
      </c>
      <c r="B32" s="34" t="s">
        <v>121</v>
      </c>
      <c r="C32" s="34"/>
      <c r="D32" s="35">
        <f>D33</f>
        <v>30</v>
      </c>
    </row>
    <row r="33" spans="1:5" ht="25.5" x14ac:dyDescent="0.2">
      <c r="A33" s="36" t="s">
        <v>207</v>
      </c>
      <c r="B33" s="34" t="s">
        <v>121</v>
      </c>
      <c r="C33" s="34">
        <v>200</v>
      </c>
      <c r="D33" s="35">
        <f>D34</f>
        <v>30</v>
      </c>
    </row>
    <row r="34" spans="1:5" ht="25.5" x14ac:dyDescent="0.2">
      <c r="A34" s="36" t="s">
        <v>38</v>
      </c>
      <c r="B34" s="34" t="s">
        <v>121</v>
      </c>
      <c r="C34" s="34">
        <v>240</v>
      </c>
      <c r="D34" s="35">
        <f>362.1-332.1</f>
        <v>30</v>
      </c>
    </row>
    <row r="35" spans="1:5" ht="43.5" customHeight="1" x14ac:dyDescent="0.25">
      <c r="A35" s="51" t="s">
        <v>128</v>
      </c>
      <c r="B35" s="27" t="s">
        <v>123</v>
      </c>
      <c r="C35" s="42"/>
      <c r="D35" s="52">
        <f t="shared" ref="D35:D38" si="2">D36</f>
        <v>2393.2000000000003</v>
      </c>
    </row>
    <row r="36" spans="1:5" ht="25.5" x14ac:dyDescent="0.2">
      <c r="A36" s="53" t="s">
        <v>134</v>
      </c>
      <c r="B36" s="27" t="s">
        <v>124</v>
      </c>
      <c r="C36" s="42"/>
      <c r="D36" s="52">
        <f t="shared" si="2"/>
        <v>2393.2000000000003</v>
      </c>
    </row>
    <row r="37" spans="1:5" x14ac:dyDescent="0.2">
      <c r="A37" s="53" t="s">
        <v>127</v>
      </c>
      <c r="B37" s="27" t="s">
        <v>125</v>
      </c>
      <c r="C37" s="42"/>
      <c r="D37" s="43">
        <f t="shared" si="2"/>
        <v>2393.2000000000003</v>
      </c>
    </row>
    <row r="38" spans="1:5" x14ac:dyDescent="0.2">
      <c r="A38" s="38" t="s">
        <v>28</v>
      </c>
      <c r="B38" s="34" t="s">
        <v>125</v>
      </c>
      <c r="C38" s="48">
        <v>300</v>
      </c>
      <c r="D38" s="54">
        <f t="shared" si="2"/>
        <v>2393.2000000000003</v>
      </c>
    </row>
    <row r="39" spans="1:5" ht="25.5" x14ac:dyDescent="0.2">
      <c r="A39" s="46" t="s">
        <v>193</v>
      </c>
      <c r="B39" s="34" t="s">
        <v>125</v>
      </c>
      <c r="C39" s="48">
        <v>320</v>
      </c>
      <c r="D39" s="54">
        <f>2148.9+244.3</f>
        <v>2393.2000000000003</v>
      </c>
    </row>
    <row r="40" spans="1:5" ht="55.5" customHeight="1" x14ac:dyDescent="0.25">
      <c r="A40" s="26" t="s">
        <v>129</v>
      </c>
      <c r="B40" s="27" t="s">
        <v>39</v>
      </c>
      <c r="C40" s="28"/>
      <c r="D40" s="29">
        <f>D41+D44</f>
        <v>15148.300000000001</v>
      </c>
    </row>
    <row r="41" spans="1:5" ht="23.25" customHeight="1" x14ac:dyDescent="0.25">
      <c r="A41" s="32" t="s">
        <v>1</v>
      </c>
      <c r="B41" s="27" t="s">
        <v>106</v>
      </c>
      <c r="C41" s="50"/>
      <c r="D41" s="29">
        <f>D42</f>
        <v>14509.7</v>
      </c>
    </row>
    <row r="42" spans="1:5" ht="42" customHeight="1" x14ac:dyDescent="0.2">
      <c r="A42" s="36" t="s">
        <v>36</v>
      </c>
      <c r="B42" s="34" t="s">
        <v>106</v>
      </c>
      <c r="C42" s="34">
        <v>100</v>
      </c>
      <c r="D42" s="35">
        <f>D43</f>
        <v>14509.7</v>
      </c>
    </row>
    <row r="43" spans="1:5" ht="12.75" customHeight="1" x14ac:dyDescent="0.2">
      <c r="A43" s="36" t="s">
        <v>37</v>
      </c>
      <c r="B43" s="34" t="s">
        <v>106</v>
      </c>
      <c r="C43" s="34">
        <v>120</v>
      </c>
      <c r="D43" s="35">
        <v>14509.7</v>
      </c>
    </row>
    <row r="44" spans="1:5" ht="31.5" customHeight="1" x14ac:dyDescent="0.25">
      <c r="A44" s="55" t="s">
        <v>210</v>
      </c>
      <c r="B44" s="27" t="s">
        <v>78</v>
      </c>
      <c r="C44" s="50"/>
      <c r="D44" s="56">
        <f>D45</f>
        <v>638.6</v>
      </c>
    </row>
    <row r="45" spans="1:5" ht="42" customHeight="1" x14ac:dyDescent="0.2">
      <c r="A45" s="36" t="s">
        <v>36</v>
      </c>
      <c r="B45" s="34" t="s">
        <v>78</v>
      </c>
      <c r="C45" s="34">
        <v>100</v>
      </c>
      <c r="D45" s="57">
        <f>D46</f>
        <v>638.6</v>
      </c>
    </row>
    <row r="46" spans="1:5" ht="32.25" customHeight="1" x14ac:dyDescent="0.2">
      <c r="A46" s="36" t="s">
        <v>37</v>
      </c>
      <c r="B46" s="34" t="s">
        <v>78</v>
      </c>
      <c r="C46" s="34">
        <v>120</v>
      </c>
      <c r="D46" s="57">
        <v>638.6</v>
      </c>
    </row>
    <row r="47" spans="1:5" ht="47.25" customHeight="1" x14ac:dyDescent="0.25">
      <c r="A47" s="26" t="s">
        <v>132</v>
      </c>
      <c r="B47" s="27" t="s">
        <v>54</v>
      </c>
      <c r="C47" s="28"/>
      <c r="D47" s="29">
        <f>D48+D60+D85+D105</f>
        <v>760466.3</v>
      </c>
      <c r="E47" s="18"/>
    </row>
    <row r="48" spans="1:5" ht="17.25" customHeight="1" x14ac:dyDescent="0.25">
      <c r="A48" s="30" t="s">
        <v>53</v>
      </c>
      <c r="B48" s="27" t="s">
        <v>55</v>
      </c>
      <c r="C48" s="31"/>
      <c r="D48" s="29">
        <f>D49+D52+D55</f>
        <v>188777.3</v>
      </c>
    </row>
    <row r="49" spans="1:4" ht="23.25" customHeight="1" x14ac:dyDescent="0.25">
      <c r="A49" s="32" t="s">
        <v>2</v>
      </c>
      <c r="B49" s="27" t="s">
        <v>56</v>
      </c>
      <c r="C49" s="50"/>
      <c r="D49" s="29">
        <f>D50</f>
        <v>78009.599999999991</v>
      </c>
    </row>
    <row r="50" spans="1:4" ht="25.5" x14ac:dyDescent="0.2">
      <c r="A50" s="38" t="s">
        <v>57</v>
      </c>
      <c r="B50" s="34" t="s">
        <v>56</v>
      </c>
      <c r="C50" s="34">
        <v>600</v>
      </c>
      <c r="D50" s="35">
        <f>D51</f>
        <v>78009.599999999991</v>
      </c>
    </row>
    <row r="51" spans="1:4" ht="25.5" customHeight="1" x14ac:dyDescent="0.2">
      <c r="A51" s="38" t="s">
        <v>17</v>
      </c>
      <c r="B51" s="34" t="s">
        <v>56</v>
      </c>
      <c r="C51" s="34">
        <v>610</v>
      </c>
      <c r="D51" s="35">
        <f>73772.8+3633.9+602.9</f>
        <v>78009.599999999991</v>
      </c>
    </row>
    <row r="52" spans="1:4" ht="129.75" customHeight="1" x14ac:dyDescent="0.25">
      <c r="A52" s="58" t="s">
        <v>31</v>
      </c>
      <c r="B52" s="27" t="s">
        <v>79</v>
      </c>
      <c r="C52" s="50"/>
      <c r="D52" s="29">
        <f>D53</f>
        <v>109522</v>
      </c>
    </row>
    <row r="53" spans="1:4" ht="25.5" x14ac:dyDescent="0.2">
      <c r="A53" s="38" t="s">
        <v>57</v>
      </c>
      <c r="B53" s="34" t="s">
        <v>79</v>
      </c>
      <c r="C53" s="34">
        <v>600</v>
      </c>
      <c r="D53" s="35">
        <f>D54</f>
        <v>109522</v>
      </c>
    </row>
    <row r="54" spans="1:4" ht="26.25" customHeight="1" x14ac:dyDescent="0.2">
      <c r="A54" s="38" t="s">
        <v>17</v>
      </c>
      <c r="B54" s="34" t="s">
        <v>79</v>
      </c>
      <c r="C54" s="34">
        <v>610</v>
      </c>
      <c r="D54" s="35">
        <v>109522</v>
      </c>
    </row>
    <row r="55" spans="1:4" ht="69" customHeight="1" x14ac:dyDescent="0.25">
      <c r="A55" s="32" t="s">
        <v>29</v>
      </c>
      <c r="B55" s="27" t="s">
        <v>82</v>
      </c>
      <c r="C55" s="59"/>
      <c r="D55" s="29">
        <f>D56+D58</f>
        <v>1245.7</v>
      </c>
    </row>
    <row r="56" spans="1:4" ht="25.5" x14ac:dyDescent="0.2">
      <c r="A56" s="36" t="s">
        <v>207</v>
      </c>
      <c r="B56" s="34" t="s">
        <v>82</v>
      </c>
      <c r="C56" s="60">
        <v>200</v>
      </c>
      <c r="D56" s="35">
        <f>D57</f>
        <v>12.3</v>
      </c>
    </row>
    <row r="57" spans="1:4" ht="25.5" x14ac:dyDescent="0.2">
      <c r="A57" s="36" t="s">
        <v>38</v>
      </c>
      <c r="B57" s="34" t="s">
        <v>82</v>
      </c>
      <c r="C57" s="60">
        <v>240</v>
      </c>
      <c r="D57" s="35">
        <v>12.3</v>
      </c>
    </row>
    <row r="58" spans="1:4" x14ac:dyDescent="0.2">
      <c r="A58" s="38" t="s">
        <v>28</v>
      </c>
      <c r="B58" s="34" t="s">
        <v>82</v>
      </c>
      <c r="C58" s="34">
        <v>300</v>
      </c>
      <c r="D58" s="35">
        <f>D59</f>
        <v>1233.4000000000001</v>
      </c>
    </row>
    <row r="59" spans="1:4" ht="24" customHeight="1" x14ac:dyDescent="0.2">
      <c r="A59" s="46" t="s">
        <v>193</v>
      </c>
      <c r="B59" s="34" t="s">
        <v>82</v>
      </c>
      <c r="C59" s="60">
        <v>320</v>
      </c>
      <c r="D59" s="35">
        <v>1233.4000000000001</v>
      </c>
    </row>
    <row r="60" spans="1:4" ht="33" customHeight="1" x14ac:dyDescent="0.25">
      <c r="A60" s="30" t="s">
        <v>217</v>
      </c>
      <c r="B60" s="27" t="s">
        <v>58</v>
      </c>
      <c r="C60" s="31"/>
      <c r="D60" s="29">
        <f>D61+D64+D67+D70+D73+D76+D79+D82</f>
        <v>505807.10000000003</v>
      </c>
    </row>
    <row r="61" spans="1:4" ht="30" x14ac:dyDescent="0.25">
      <c r="A61" s="32" t="s">
        <v>59</v>
      </c>
      <c r="B61" s="27" t="s">
        <v>60</v>
      </c>
      <c r="C61" s="50"/>
      <c r="D61" s="29">
        <f>D62</f>
        <v>147936.40000000002</v>
      </c>
    </row>
    <row r="62" spans="1:4" ht="25.5" x14ac:dyDescent="0.2">
      <c r="A62" s="38" t="s">
        <v>57</v>
      </c>
      <c r="B62" s="34" t="s">
        <v>60</v>
      </c>
      <c r="C62" s="34">
        <v>600</v>
      </c>
      <c r="D62" s="35">
        <f>D63</f>
        <v>147936.40000000002</v>
      </c>
    </row>
    <row r="63" spans="1:4" ht="21" customHeight="1" x14ac:dyDescent="0.2">
      <c r="A63" s="38" t="s">
        <v>17</v>
      </c>
      <c r="B63" s="34" t="s">
        <v>60</v>
      </c>
      <c r="C63" s="34">
        <v>610</v>
      </c>
      <c r="D63" s="35">
        <f>138920.2+9016.2</f>
        <v>147936.40000000002</v>
      </c>
    </row>
    <row r="64" spans="1:4" ht="81" customHeight="1" x14ac:dyDescent="0.25">
      <c r="A64" s="62" t="s">
        <v>187</v>
      </c>
      <c r="B64" s="42" t="s">
        <v>186</v>
      </c>
      <c r="C64" s="63"/>
      <c r="D64" s="43">
        <f>D65</f>
        <v>3000</v>
      </c>
    </row>
    <row r="65" spans="1:4" ht="29.25" customHeight="1" x14ac:dyDescent="0.2">
      <c r="A65" s="38" t="s">
        <v>57</v>
      </c>
      <c r="B65" s="48" t="s">
        <v>186</v>
      </c>
      <c r="C65" s="64">
        <v>600</v>
      </c>
      <c r="D65" s="45">
        <f>D66</f>
        <v>3000</v>
      </c>
    </row>
    <row r="66" spans="1:4" ht="20.25" customHeight="1" x14ac:dyDescent="0.2">
      <c r="A66" s="65" t="s">
        <v>17</v>
      </c>
      <c r="B66" s="48" t="s">
        <v>186</v>
      </c>
      <c r="C66" s="64">
        <v>610</v>
      </c>
      <c r="D66" s="45">
        <v>3000</v>
      </c>
    </row>
    <row r="67" spans="1:4" ht="45" x14ac:dyDescent="0.25">
      <c r="A67" s="55" t="s">
        <v>178</v>
      </c>
      <c r="B67" s="42" t="s">
        <v>141</v>
      </c>
      <c r="C67" s="39"/>
      <c r="D67" s="29">
        <f>D68</f>
        <v>28803.200000000001</v>
      </c>
    </row>
    <row r="68" spans="1:4" ht="25.5" x14ac:dyDescent="0.2">
      <c r="A68" s="38" t="s">
        <v>57</v>
      </c>
      <c r="B68" s="39" t="s">
        <v>141</v>
      </c>
      <c r="C68" s="39">
        <v>600</v>
      </c>
      <c r="D68" s="35">
        <f>D69</f>
        <v>28803.200000000001</v>
      </c>
    </row>
    <row r="69" spans="1:4" x14ac:dyDescent="0.2">
      <c r="A69" s="46" t="s">
        <v>17</v>
      </c>
      <c r="B69" s="39" t="s">
        <v>141</v>
      </c>
      <c r="C69" s="39">
        <v>610</v>
      </c>
      <c r="D69" s="35">
        <v>28803.200000000001</v>
      </c>
    </row>
    <row r="70" spans="1:4" ht="90" x14ac:dyDescent="0.25">
      <c r="A70" s="67" t="s">
        <v>215</v>
      </c>
      <c r="B70" s="42" t="s">
        <v>171</v>
      </c>
      <c r="C70" s="48"/>
      <c r="D70" s="52">
        <f>D71</f>
        <v>3843.5</v>
      </c>
    </row>
    <row r="71" spans="1:4" ht="25.5" x14ac:dyDescent="0.2">
      <c r="A71" s="38" t="s">
        <v>57</v>
      </c>
      <c r="B71" s="39" t="s">
        <v>171</v>
      </c>
      <c r="C71" s="48">
        <v>600</v>
      </c>
      <c r="D71" s="54">
        <f>D72</f>
        <v>3843.5</v>
      </c>
    </row>
    <row r="72" spans="1:4" x14ac:dyDescent="0.2">
      <c r="A72" s="46" t="s">
        <v>17</v>
      </c>
      <c r="B72" s="39" t="s">
        <v>171</v>
      </c>
      <c r="C72" s="48">
        <v>610</v>
      </c>
      <c r="D72" s="54">
        <v>3843.5</v>
      </c>
    </row>
    <row r="73" spans="1:4" ht="124.5" customHeight="1" x14ac:dyDescent="0.25">
      <c r="A73" s="58" t="s">
        <v>31</v>
      </c>
      <c r="B73" s="27" t="s">
        <v>80</v>
      </c>
      <c r="C73" s="27"/>
      <c r="D73" s="29">
        <f>D74</f>
        <v>316025.3</v>
      </c>
    </row>
    <row r="74" spans="1:4" ht="25.5" x14ac:dyDescent="0.2">
      <c r="A74" s="38" t="s">
        <v>57</v>
      </c>
      <c r="B74" s="34" t="s">
        <v>80</v>
      </c>
      <c r="C74" s="34">
        <v>600</v>
      </c>
      <c r="D74" s="35">
        <f>D75</f>
        <v>316025.3</v>
      </c>
    </row>
    <row r="75" spans="1:4" x14ac:dyDescent="0.2">
      <c r="A75" s="38" t="s">
        <v>17</v>
      </c>
      <c r="B75" s="34" t="s">
        <v>80</v>
      </c>
      <c r="C75" s="34">
        <v>610</v>
      </c>
      <c r="D75" s="35">
        <v>316025.3</v>
      </c>
    </row>
    <row r="76" spans="1:4" ht="45" x14ac:dyDescent="0.25">
      <c r="A76" s="68" t="s">
        <v>179</v>
      </c>
      <c r="B76" s="27" t="s">
        <v>81</v>
      </c>
      <c r="C76" s="50"/>
      <c r="D76" s="29">
        <f>D77</f>
        <v>5018.8999999999996</v>
      </c>
    </row>
    <row r="77" spans="1:4" ht="25.5" x14ac:dyDescent="0.2">
      <c r="A77" s="38" t="s">
        <v>57</v>
      </c>
      <c r="B77" s="34" t="s">
        <v>81</v>
      </c>
      <c r="C77" s="34">
        <v>600</v>
      </c>
      <c r="D77" s="35">
        <f>D78</f>
        <v>5018.8999999999996</v>
      </c>
    </row>
    <row r="78" spans="1:4" ht="20.25" customHeight="1" x14ac:dyDescent="0.2">
      <c r="A78" s="38" t="s">
        <v>17</v>
      </c>
      <c r="B78" s="34" t="s">
        <v>81</v>
      </c>
      <c r="C78" s="34">
        <v>610</v>
      </c>
      <c r="D78" s="35">
        <v>5018.8999999999996</v>
      </c>
    </row>
    <row r="79" spans="1:4" ht="46.5" customHeight="1" x14ac:dyDescent="0.25">
      <c r="A79" s="67" t="s">
        <v>169</v>
      </c>
      <c r="B79" s="42" t="s">
        <v>170</v>
      </c>
      <c r="C79" s="48"/>
      <c r="D79" s="52">
        <f>D80</f>
        <v>900</v>
      </c>
    </row>
    <row r="80" spans="1:4" ht="25.5" x14ac:dyDescent="0.2">
      <c r="A80" s="38" t="s">
        <v>57</v>
      </c>
      <c r="B80" s="39" t="s">
        <v>170</v>
      </c>
      <c r="C80" s="48">
        <v>600</v>
      </c>
      <c r="D80" s="54">
        <f>D81</f>
        <v>900</v>
      </c>
    </row>
    <row r="81" spans="1:5" x14ac:dyDescent="0.2">
      <c r="A81" s="46" t="s">
        <v>17</v>
      </c>
      <c r="B81" s="39" t="s">
        <v>170</v>
      </c>
      <c r="C81" s="48">
        <v>610</v>
      </c>
      <c r="D81" s="54">
        <v>900</v>
      </c>
    </row>
    <row r="82" spans="1:5" ht="38.25" x14ac:dyDescent="0.2">
      <c r="A82" s="69" t="s">
        <v>167</v>
      </c>
      <c r="B82" s="42" t="s">
        <v>168</v>
      </c>
      <c r="C82" s="42"/>
      <c r="D82" s="43">
        <f>D83</f>
        <v>279.8</v>
      </c>
    </row>
    <row r="83" spans="1:5" ht="25.5" x14ac:dyDescent="0.2">
      <c r="A83" s="38" t="s">
        <v>57</v>
      </c>
      <c r="B83" s="39" t="s">
        <v>168</v>
      </c>
      <c r="C83" s="39">
        <v>600</v>
      </c>
      <c r="D83" s="45">
        <f>D84</f>
        <v>279.8</v>
      </c>
    </row>
    <row r="84" spans="1:5" ht="12" customHeight="1" x14ac:dyDescent="0.2">
      <c r="A84" s="46" t="s">
        <v>17</v>
      </c>
      <c r="B84" s="39" t="s">
        <v>168</v>
      </c>
      <c r="C84" s="39">
        <v>610</v>
      </c>
      <c r="D84" s="45">
        <v>279.8</v>
      </c>
    </row>
    <row r="85" spans="1:5" ht="45" customHeight="1" x14ac:dyDescent="0.25">
      <c r="A85" s="70" t="s">
        <v>97</v>
      </c>
      <c r="B85" s="27" t="s">
        <v>61</v>
      </c>
      <c r="C85" s="31"/>
      <c r="D85" s="29">
        <f>D86+D102+D89+D99+D96</f>
        <v>50911.6</v>
      </c>
    </row>
    <row r="86" spans="1:5" ht="27" customHeight="1" x14ac:dyDescent="0.25">
      <c r="A86" s="32" t="s">
        <v>3</v>
      </c>
      <c r="B86" s="27" t="s">
        <v>62</v>
      </c>
      <c r="C86" s="50"/>
      <c r="D86" s="29">
        <f>D87</f>
        <v>34923</v>
      </c>
    </row>
    <row r="87" spans="1:5" ht="29.25" customHeight="1" x14ac:dyDescent="0.2">
      <c r="A87" s="38" t="s">
        <v>57</v>
      </c>
      <c r="B87" s="34" t="s">
        <v>62</v>
      </c>
      <c r="C87" s="34">
        <v>600</v>
      </c>
      <c r="D87" s="35">
        <f>D88</f>
        <v>34923</v>
      </c>
    </row>
    <row r="88" spans="1:5" s="2" customFormat="1" ht="15.75" x14ac:dyDescent="0.25">
      <c r="A88" s="38" t="s">
        <v>17</v>
      </c>
      <c r="B88" s="34" t="s">
        <v>62</v>
      </c>
      <c r="C88" s="34">
        <v>610</v>
      </c>
      <c r="D88" s="35">
        <f>34623+300</f>
        <v>34923</v>
      </c>
      <c r="E88" s="19"/>
    </row>
    <row r="89" spans="1:5" s="2" customFormat="1" ht="45" x14ac:dyDescent="0.25">
      <c r="A89" s="58" t="s">
        <v>144</v>
      </c>
      <c r="B89" s="27" t="s">
        <v>143</v>
      </c>
      <c r="C89" s="50"/>
      <c r="D89" s="29">
        <f>D90+D94</f>
        <v>9895.1000000000022</v>
      </c>
      <c r="E89" s="19"/>
    </row>
    <row r="90" spans="1:5" s="2" customFormat="1" ht="26.25" x14ac:dyDescent="0.25">
      <c r="A90" s="38" t="s">
        <v>57</v>
      </c>
      <c r="B90" s="34" t="s">
        <v>143</v>
      </c>
      <c r="C90" s="34">
        <v>600</v>
      </c>
      <c r="D90" s="35">
        <f>D91+D92+D93</f>
        <v>9795.1000000000022</v>
      </c>
      <c r="E90" s="19"/>
    </row>
    <row r="91" spans="1:5" s="2" customFormat="1" ht="15.75" x14ac:dyDescent="0.25">
      <c r="A91" s="38" t="s">
        <v>17</v>
      </c>
      <c r="B91" s="34" t="s">
        <v>143</v>
      </c>
      <c r="C91" s="34">
        <v>610</v>
      </c>
      <c r="D91" s="35">
        <f>8814.2+556.7+224.2</f>
        <v>9595.1000000000022</v>
      </c>
      <c r="E91" s="19"/>
    </row>
    <row r="92" spans="1:5" s="2" customFormat="1" ht="15.75" x14ac:dyDescent="0.25">
      <c r="A92" s="46" t="s">
        <v>118</v>
      </c>
      <c r="B92" s="34" t="s">
        <v>143</v>
      </c>
      <c r="C92" s="34">
        <v>620</v>
      </c>
      <c r="D92" s="35">
        <v>100</v>
      </c>
      <c r="E92" s="19"/>
    </row>
    <row r="93" spans="1:5" s="2" customFormat="1" ht="39" x14ac:dyDescent="0.25">
      <c r="A93" s="46" t="s">
        <v>208</v>
      </c>
      <c r="B93" s="34" t="s">
        <v>143</v>
      </c>
      <c r="C93" s="34">
        <v>630</v>
      </c>
      <c r="D93" s="35">
        <v>100</v>
      </c>
      <c r="E93" s="19"/>
    </row>
    <row r="94" spans="1:5" s="2" customFormat="1" ht="15.75" x14ac:dyDescent="0.25">
      <c r="A94" s="46" t="s">
        <v>16</v>
      </c>
      <c r="B94" s="34" t="s">
        <v>143</v>
      </c>
      <c r="C94" s="34">
        <v>800</v>
      </c>
      <c r="D94" s="35">
        <f>D95</f>
        <v>100</v>
      </c>
      <c r="E94" s="19"/>
    </row>
    <row r="95" spans="1:5" s="2" customFormat="1" ht="38.25" customHeight="1" x14ac:dyDescent="0.25">
      <c r="A95" s="71" t="s">
        <v>184</v>
      </c>
      <c r="B95" s="34" t="s">
        <v>143</v>
      </c>
      <c r="C95" s="34">
        <v>810</v>
      </c>
      <c r="D95" s="35">
        <v>100</v>
      </c>
      <c r="E95" s="19"/>
    </row>
    <row r="96" spans="1:5" s="2" customFormat="1" ht="28.5" customHeight="1" x14ac:dyDescent="0.25">
      <c r="A96" s="105" t="s">
        <v>221</v>
      </c>
      <c r="B96" s="103" t="s">
        <v>220</v>
      </c>
      <c r="C96" s="101"/>
      <c r="D96" s="29">
        <f>D97</f>
        <v>250</v>
      </c>
      <c r="E96" s="19"/>
    </row>
    <row r="97" spans="1:5" s="2" customFormat="1" ht="25.5" customHeight="1" x14ac:dyDescent="0.25">
      <c r="A97" s="106" t="s">
        <v>57</v>
      </c>
      <c r="B97" s="104" t="s">
        <v>220</v>
      </c>
      <c r="C97" s="102">
        <v>600</v>
      </c>
      <c r="D97" s="35">
        <f>D98</f>
        <v>250</v>
      </c>
      <c r="E97" s="19"/>
    </row>
    <row r="98" spans="1:5" s="2" customFormat="1" ht="18" customHeight="1" x14ac:dyDescent="0.25">
      <c r="A98" s="107" t="s">
        <v>17</v>
      </c>
      <c r="B98" s="104" t="s">
        <v>220</v>
      </c>
      <c r="C98" s="102">
        <v>610</v>
      </c>
      <c r="D98" s="35">
        <v>250</v>
      </c>
      <c r="E98" s="19"/>
    </row>
    <row r="99" spans="1:5" s="2" customFormat="1" ht="53.25" customHeight="1" x14ac:dyDescent="0.25">
      <c r="A99" s="32" t="s">
        <v>180</v>
      </c>
      <c r="B99" s="27" t="s">
        <v>122</v>
      </c>
      <c r="C99" s="50"/>
      <c r="D99" s="29">
        <f>D100</f>
        <v>2658.9</v>
      </c>
      <c r="E99" s="19"/>
    </row>
    <row r="100" spans="1:5" s="2" customFormat="1" ht="27.75" customHeight="1" x14ac:dyDescent="0.25">
      <c r="A100" s="38" t="s">
        <v>57</v>
      </c>
      <c r="B100" s="34" t="s">
        <v>122</v>
      </c>
      <c r="C100" s="34">
        <v>600</v>
      </c>
      <c r="D100" s="35">
        <f>D101</f>
        <v>2658.9</v>
      </c>
      <c r="E100" s="19"/>
    </row>
    <row r="101" spans="1:5" s="2" customFormat="1" ht="15.75" x14ac:dyDescent="0.25">
      <c r="A101" s="38" t="s">
        <v>17</v>
      </c>
      <c r="B101" s="34" t="s">
        <v>122</v>
      </c>
      <c r="C101" s="34">
        <v>610</v>
      </c>
      <c r="D101" s="35">
        <v>2658.9</v>
      </c>
      <c r="E101" s="19"/>
    </row>
    <row r="102" spans="1:5" s="2" customFormat="1" ht="73.5" customHeight="1" x14ac:dyDescent="0.25">
      <c r="A102" s="32" t="s">
        <v>27</v>
      </c>
      <c r="B102" s="27" t="s">
        <v>126</v>
      </c>
      <c r="C102" s="27"/>
      <c r="D102" s="29">
        <f>D103</f>
        <v>3184.6</v>
      </c>
      <c r="E102" s="19"/>
    </row>
    <row r="103" spans="1:5" s="2" customFormat="1" ht="36.75" customHeight="1" x14ac:dyDescent="0.25">
      <c r="A103" s="38" t="s">
        <v>57</v>
      </c>
      <c r="B103" s="34" t="s">
        <v>126</v>
      </c>
      <c r="C103" s="34">
        <v>600</v>
      </c>
      <c r="D103" s="35">
        <f>D104</f>
        <v>3184.6</v>
      </c>
      <c r="E103" s="19"/>
    </row>
    <row r="104" spans="1:5" s="2" customFormat="1" ht="21.75" customHeight="1" x14ac:dyDescent="0.25">
      <c r="A104" s="38" t="s">
        <v>17</v>
      </c>
      <c r="B104" s="34" t="s">
        <v>126</v>
      </c>
      <c r="C104" s="34">
        <v>610</v>
      </c>
      <c r="D104" s="35">
        <v>3184.6</v>
      </c>
      <c r="E104" s="20"/>
    </row>
    <row r="105" spans="1:5" ht="53.25" customHeight="1" x14ac:dyDescent="0.25">
      <c r="A105" s="70" t="s">
        <v>183</v>
      </c>
      <c r="B105" s="27" t="s">
        <v>63</v>
      </c>
      <c r="C105" s="31"/>
      <c r="D105" s="29">
        <f>D106+D114+D111</f>
        <v>14970.3</v>
      </c>
    </row>
    <row r="106" spans="1:5" ht="40.5" customHeight="1" x14ac:dyDescent="0.25">
      <c r="A106" s="32" t="s">
        <v>98</v>
      </c>
      <c r="B106" s="27" t="s">
        <v>64</v>
      </c>
      <c r="C106" s="50"/>
      <c r="D106" s="29">
        <f>D107+D109</f>
        <v>10996.5</v>
      </c>
    </row>
    <row r="107" spans="1:5" ht="40.5" customHeight="1" x14ac:dyDescent="0.2">
      <c r="A107" s="36" t="s">
        <v>36</v>
      </c>
      <c r="B107" s="34" t="s">
        <v>64</v>
      </c>
      <c r="C107" s="34">
        <v>100</v>
      </c>
      <c r="D107" s="35">
        <f>D108</f>
        <v>9957.1</v>
      </c>
    </row>
    <row r="108" spans="1:5" s="4" customFormat="1" ht="33" customHeight="1" x14ac:dyDescent="0.25">
      <c r="A108" s="38" t="s">
        <v>192</v>
      </c>
      <c r="B108" s="34" t="s">
        <v>64</v>
      </c>
      <c r="C108" s="34">
        <v>110</v>
      </c>
      <c r="D108" s="35">
        <v>9957.1</v>
      </c>
      <c r="E108" s="21"/>
    </row>
    <row r="109" spans="1:5" ht="30" customHeight="1" x14ac:dyDescent="0.2">
      <c r="A109" s="36" t="s">
        <v>207</v>
      </c>
      <c r="B109" s="34" t="s">
        <v>64</v>
      </c>
      <c r="C109" s="34">
        <v>200</v>
      </c>
      <c r="D109" s="35">
        <f>D110</f>
        <v>1039.4000000000001</v>
      </c>
    </row>
    <row r="110" spans="1:5" ht="24" customHeight="1" x14ac:dyDescent="0.2">
      <c r="A110" s="36" t="s">
        <v>38</v>
      </c>
      <c r="B110" s="34" t="s">
        <v>64</v>
      </c>
      <c r="C110" s="34">
        <v>240</v>
      </c>
      <c r="D110" s="35">
        <v>1039.4000000000001</v>
      </c>
    </row>
    <row r="111" spans="1:5" ht="23.25" customHeight="1" x14ac:dyDescent="0.25">
      <c r="A111" s="32" t="s">
        <v>1</v>
      </c>
      <c r="B111" s="27" t="s">
        <v>107</v>
      </c>
      <c r="C111" s="50"/>
      <c r="D111" s="29">
        <f>D112</f>
        <v>3903.5</v>
      </c>
    </row>
    <row r="112" spans="1:5" ht="39.75" customHeight="1" x14ac:dyDescent="0.2">
      <c r="A112" s="36" t="s">
        <v>36</v>
      </c>
      <c r="B112" s="34" t="s">
        <v>107</v>
      </c>
      <c r="C112" s="34">
        <v>100</v>
      </c>
      <c r="D112" s="35">
        <f>D113</f>
        <v>3903.5</v>
      </c>
    </row>
    <row r="113" spans="1:4" ht="19.5" customHeight="1" x14ac:dyDescent="0.2">
      <c r="A113" s="36" t="s">
        <v>37</v>
      </c>
      <c r="B113" s="34" t="s">
        <v>107</v>
      </c>
      <c r="C113" s="34">
        <v>120</v>
      </c>
      <c r="D113" s="35">
        <v>3903.5</v>
      </c>
    </row>
    <row r="114" spans="1:4" ht="29.25" customHeight="1" x14ac:dyDescent="0.25">
      <c r="A114" s="58" t="s">
        <v>216</v>
      </c>
      <c r="B114" s="27" t="s">
        <v>111</v>
      </c>
      <c r="C114" s="50"/>
      <c r="D114" s="29">
        <f>D115+D117</f>
        <v>70.3</v>
      </c>
    </row>
    <row r="115" spans="1:4" ht="42" customHeight="1" x14ac:dyDescent="0.2">
      <c r="A115" s="36" t="s">
        <v>36</v>
      </c>
      <c r="B115" s="34" t="s">
        <v>111</v>
      </c>
      <c r="C115" s="34">
        <v>100</v>
      </c>
      <c r="D115" s="35">
        <f>D116</f>
        <v>52.6</v>
      </c>
    </row>
    <row r="116" spans="1:4" ht="27.75" customHeight="1" x14ac:dyDescent="0.2">
      <c r="A116" s="38" t="s">
        <v>192</v>
      </c>
      <c r="B116" s="34" t="s">
        <v>111</v>
      </c>
      <c r="C116" s="34">
        <v>110</v>
      </c>
      <c r="D116" s="35">
        <v>52.6</v>
      </c>
    </row>
    <row r="117" spans="1:4" ht="25.5" customHeight="1" x14ac:dyDescent="0.2">
      <c r="A117" s="36" t="s">
        <v>207</v>
      </c>
      <c r="B117" s="39" t="s">
        <v>111</v>
      </c>
      <c r="C117" s="48">
        <v>200</v>
      </c>
      <c r="D117" s="35">
        <f>D118</f>
        <v>17.7</v>
      </c>
    </row>
    <row r="118" spans="1:4" ht="30.75" customHeight="1" x14ac:dyDescent="0.2">
      <c r="A118" s="36" t="s">
        <v>38</v>
      </c>
      <c r="B118" s="39" t="s">
        <v>111</v>
      </c>
      <c r="C118" s="48">
        <v>240</v>
      </c>
      <c r="D118" s="35">
        <v>17.7</v>
      </c>
    </row>
    <row r="119" spans="1:4" ht="67.5" customHeight="1" x14ac:dyDescent="0.25">
      <c r="A119" s="26" t="s">
        <v>130</v>
      </c>
      <c r="B119" s="27" t="s">
        <v>75</v>
      </c>
      <c r="C119" s="28"/>
      <c r="D119" s="29">
        <f>D120+D127</f>
        <v>29357.9</v>
      </c>
    </row>
    <row r="120" spans="1:4" ht="44.25" customHeight="1" x14ac:dyDescent="0.25">
      <c r="A120" s="47" t="s">
        <v>137</v>
      </c>
      <c r="B120" s="27" t="s">
        <v>112</v>
      </c>
      <c r="C120" s="50"/>
      <c r="D120" s="29">
        <f>D121+D124</f>
        <v>29272.9</v>
      </c>
    </row>
    <row r="121" spans="1:4" ht="23.25" customHeight="1" x14ac:dyDescent="0.25">
      <c r="A121" s="32" t="s">
        <v>76</v>
      </c>
      <c r="B121" s="27" t="s">
        <v>113</v>
      </c>
      <c r="C121" s="50"/>
      <c r="D121" s="29">
        <f>D122</f>
        <v>27772.9</v>
      </c>
    </row>
    <row r="122" spans="1:4" ht="28.5" customHeight="1" x14ac:dyDescent="0.2">
      <c r="A122" s="38" t="s">
        <v>57</v>
      </c>
      <c r="B122" s="34" t="s">
        <v>113</v>
      </c>
      <c r="C122" s="34">
        <v>600</v>
      </c>
      <c r="D122" s="35">
        <f>D123</f>
        <v>27772.9</v>
      </c>
    </row>
    <row r="123" spans="1:4" ht="19.5" customHeight="1" x14ac:dyDescent="0.2">
      <c r="A123" s="38" t="s">
        <v>17</v>
      </c>
      <c r="B123" s="34" t="s">
        <v>113</v>
      </c>
      <c r="C123" s="34">
        <v>610</v>
      </c>
      <c r="D123" s="35">
        <f>25488.5+2284.4</f>
        <v>27772.9</v>
      </c>
    </row>
    <row r="124" spans="1:4" ht="27.75" customHeight="1" x14ac:dyDescent="0.25">
      <c r="A124" s="32" t="s">
        <v>77</v>
      </c>
      <c r="B124" s="27" t="s">
        <v>114</v>
      </c>
      <c r="C124" s="50"/>
      <c r="D124" s="29">
        <f>D125</f>
        <v>1500</v>
      </c>
    </row>
    <row r="125" spans="1:4" ht="30" customHeight="1" x14ac:dyDescent="0.2">
      <c r="A125" s="38" t="s">
        <v>57</v>
      </c>
      <c r="B125" s="34" t="s">
        <v>114</v>
      </c>
      <c r="C125" s="34">
        <v>600</v>
      </c>
      <c r="D125" s="35">
        <f>D126</f>
        <v>1500</v>
      </c>
    </row>
    <row r="126" spans="1:4" ht="17.25" customHeight="1" x14ac:dyDescent="0.2">
      <c r="A126" s="38" t="s">
        <v>17</v>
      </c>
      <c r="B126" s="34" t="s">
        <v>114</v>
      </c>
      <c r="C126" s="34">
        <v>610</v>
      </c>
      <c r="D126" s="35">
        <v>1500</v>
      </c>
    </row>
    <row r="127" spans="1:4" ht="31.5" customHeight="1" x14ac:dyDescent="0.25">
      <c r="A127" s="32" t="s">
        <v>138</v>
      </c>
      <c r="B127" s="27" t="s">
        <v>115</v>
      </c>
      <c r="C127" s="50"/>
      <c r="D127" s="29">
        <f t="shared" ref="D127:D129" si="3">D128</f>
        <v>85</v>
      </c>
    </row>
    <row r="128" spans="1:4" ht="20.25" customHeight="1" x14ac:dyDescent="0.25">
      <c r="A128" s="32" t="s">
        <v>66</v>
      </c>
      <c r="B128" s="27" t="s">
        <v>116</v>
      </c>
      <c r="C128" s="50"/>
      <c r="D128" s="29">
        <f t="shared" si="3"/>
        <v>85</v>
      </c>
    </row>
    <row r="129" spans="1:5" ht="26.25" customHeight="1" x14ac:dyDescent="0.2">
      <c r="A129" s="36" t="s">
        <v>207</v>
      </c>
      <c r="B129" s="34" t="s">
        <v>116</v>
      </c>
      <c r="C129" s="34">
        <v>200</v>
      </c>
      <c r="D129" s="57">
        <f t="shared" si="3"/>
        <v>85</v>
      </c>
    </row>
    <row r="130" spans="1:5" ht="26.25" customHeight="1" x14ac:dyDescent="0.2">
      <c r="A130" s="36" t="s">
        <v>38</v>
      </c>
      <c r="B130" s="34" t="s">
        <v>116</v>
      </c>
      <c r="C130" s="34">
        <v>240</v>
      </c>
      <c r="D130" s="57">
        <v>85</v>
      </c>
    </row>
    <row r="131" spans="1:5" ht="79.5" customHeight="1" x14ac:dyDescent="0.2">
      <c r="A131" s="73" t="s">
        <v>182</v>
      </c>
      <c r="B131" s="27" t="s">
        <v>40</v>
      </c>
      <c r="C131" s="74"/>
      <c r="D131" s="29">
        <f>D132+D140+D145</f>
        <v>68898.899999999994</v>
      </c>
      <c r="E131" s="22"/>
    </row>
    <row r="132" spans="1:5" ht="63.75" customHeight="1" x14ac:dyDescent="0.25">
      <c r="A132" s="70" t="s">
        <v>218</v>
      </c>
      <c r="B132" s="27" t="s">
        <v>70</v>
      </c>
      <c r="C132" s="31"/>
      <c r="D132" s="29">
        <f>D133</f>
        <v>36444</v>
      </c>
    </row>
    <row r="133" spans="1:5" ht="34.5" customHeight="1" x14ac:dyDescent="0.25">
      <c r="A133" s="37" t="s">
        <v>68</v>
      </c>
      <c r="B133" s="27" t="s">
        <v>71</v>
      </c>
      <c r="C133" s="50"/>
      <c r="D133" s="29">
        <f>D134+D137</f>
        <v>36444</v>
      </c>
    </row>
    <row r="134" spans="1:5" ht="25.5" x14ac:dyDescent="0.2">
      <c r="A134" s="38" t="s">
        <v>9</v>
      </c>
      <c r="B134" s="34" t="s">
        <v>160</v>
      </c>
      <c r="C134" s="34"/>
      <c r="D134" s="35">
        <f>D135</f>
        <v>31401</v>
      </c>
    </row>
    <row r="135" spans="1:5" x14ac:dyDescent="0.2">
      <c r="A135" s="44" t="s">
        <v>7</v>
      </c>
      <c r="B135" s="34" t="s">
        <v>160</v>
      </c>
      <c r="C135" s="34">
        <v>500</v>
      </c>
      <c r="D135" s="35">
        <f>D136</f>
        <v>31401</v>
      </c>
    </row>
    <row r="136" spans="1:5" x14ac:dyDescent="0.2">
      <c r="A136" s="38" t="s">
        <v>69</v>
      </c>
      <c r="B136" s="34" t="s">
        <v>160</v>
      </c>
      <c r="C136" s="34">
        <v>510</v>
      </c>
      <c r="D136" s="35">
        <v>31401</v>
      </c>
    </row>
    <row r="137" spans="1:5" ht="90" x14ac:dyDescent="0.25">
      <c r="A137" s="32" t="s">
        <v>23</v>
      </c>
      <c r="B137" s="27" t="s">
        <v>83</v>
      </c>
      <c r="C137" s="50"/>
      <c r="D137" s="29">
        <f>D138</f>
        <v>5043</v>
      </c>
    </row>
    <row r="138" spans="1:5" x14ac:dyDescent="0.2">
      <c r="A138" s="44" t="s">
        <v>7</v>
      </c>
      <c r="B138" s="34" t="s">
        <v>83</v>
      </c>
      <c r="C138" s="34">
        <v>500</v>
      </c>
      <c r="D138" s="35">
        <f>D139</f>
        <v>5043</v>
      </c>
    </row>
    <row r="139" spans="1:5" ht="21" customHeight="1" x14ac:dyDescent="0.2">
      <c r="A139" s="38" t="s">
        <v>69</v>
      </c>
      <c r="B139" s="34" t="s">
        <v>83</v>
      </c>
      <c r="C139" s="34">
        <v>510</v>
      </c>
      <c r="D139" s="35">
        <v>5043</v>
      </c>
    </row>
    <row r="140" spans="1:5" ht="43.5" customHeight="1" x14ac:dyDescent="0.25">
      <c r="A140" s="70" t="s">
        <v>139</v>
      </c>
      <c r="B140" s="27" t="s">
        <v>72</v>
      </c>
      <c r="C140" s="75"/>
      <c r="D140" s="29">
        <f t="shared" ref="D140:D143" si="4">D141</f>
        <v>2253.5</v>
      </c>
    </row>
    <row r="141" spans="1:5" ht="51.75" customHeight="1" x14ac:dyDescent="0.25">
      <c r="A141" s="37" t="s">
        <v>73</v>
      </c>
      <c r="B141" s="27" t="s">
        <v>74</v>
      </c>
      <c r="C141" s="74"/>
      <c r="D141" s="29">
        <f t="shared" si="4"/>
        <v>2253.5</v>
      </c>
    </row>
    <row r="142" spans="1:5" ht="49.5" customHeight="1" x14ac:dyDescent="0.2">
      <c r="A142" s="38" t="s">
        <v>159</v>
      </c>
      <c r="B142" s="34" t="s">
        <v>161</v>
      </c>
      <c r="C142" s="27"/>
      <c r="D142" s="29">
        <f t="shared" si="4"/>
        <v>2253.5</v>
      </c>
    </row>
    <row r="143" spans="1:5" ht="22.5" customHeight="1" x14ac:dyDescent="0.2">
      <c r="A143" s="38" t="s">
        <v>7</v>
      </c>
      <c r="B143" s="34" t="s">
        <v>161</v>
      </c>
      <c r="C143" s="34">
        <v>500</v>
      </c>
      <c r="D143" s="35">
        <f t="shared" si="4"/>
        <v>2253.5</v>
      </c>
    </row>
    <row r="144" spans="1:5" ht="21.75" customHeight="1" x14ac:dyDescent="0.2">
      <c r="A144" s="38" t="s">
        <v>10</v>
      </c>
      <c r="B144" s="34" t="s">
        <v>161</v>
      </c>
      <c r="C144" s="34">
        <v>540</v>
      </c>
      <c r="D144" s="35">
        <v>2253.5</v>
      </c>
    </row>
    <row r="145" spans="1:4" ht="24" customHeight="1" x14ac:dyDescent="0.25">
      <c r="A145" s="30" t="s">
        <v>67</v>
      </c>
      <c r="B145" s="27" t="s">
        <v>42</v>
      </c>
      <c r="C145" s="31"/>
      <c r="D145" s="29">
        <f>D146+D153</f>
        <v>30201.4</v>
      </c>
    </row>
    <row r="146" spans="1:4" ht="46.5" customHeight="1" x14ac:dyDescent="0.25">
      <c r="A146" s="32" t="s">
        <v>41</v>
      </c>
      <c r="B146" s="27" t="s">
        <v>43</v>
      </c>
      <c r="C146" s="50"/>
      <c r="D146" s="29">
        <f>D147+D150</f>
        <v>9427.1</v>
      </c>
    </row>
    <row r="147" spans="1:4" ht="27" customHeight="1" x14ac:dyDescent="0.25">
      <c r="A147" s="32" t="s">
        <v>1</v>
      </c>
      <c r="B147" s="27" t="s">
        <v>108</v>
      </c>
      <c r="C147" s="50"/>
      <c r="D147" s="29">
        <f>D148</f>
        <v>9174.9</v>
      </c>
    </row>
    <row r="148" spans="1:4" ht="43.5" customHeight="1" x14ac:dyDescent="0.2">
      <c r="A148" s="36" t="s">
        <v>36</v>
      </c>
      <c r="B148" s="34" t="s">
        <v>108</v>
      </c>
      <c r="C148" s="34">
        <v>100</v>
      </c>
      <c r="D148" s="35">
        <f>D149</f>
        <v>9174.9</v>
      </c>
    </row>
    <row r="149" spans="1:4" ht="26.25" customHeight="1" x14ac:dyDescent="0.2">
      <c r="A149" s="36" t="s">
        <v>37</v>
      </c>
      <c r="B149" s="34" t="s">
        <v>108</v>
      </c>
      <c r="C149" s="34">
        <v>120</v>
      </c>
      <c r="D149" s="35">
        <v>9174.9</v>
      </c>
    </row>
    <row r="150" spans="1:4" ht="51.75" customHeight="1" x14ac:dyDescent="0.25">
      <c r="A150" s="32" t="s">
        <v>213</v>
      </c>
      <c r="B150" s="27" t="s">
        <v>109</v>
      </c>
      <c r="C150" s="27"/>
      <c r="D150" s="29">
        <f>D151</f>
        <v>252.2</v>
      </c>
    </row>
    <row r="151" spans="1:4" ht="39.75" customHeight="1" x14ac:dyDescent="0.2">
      <c r="A151" s="36" t="s">
        <v>36</v>
      </c>
      <c r="B151" s="34" t="s">
        <v>109</v>
      </c>
      <c r="C151" s="34">
        <v>100</v>
      </c>
      <c r="D151" s="35">
        <f>D152</f>
        <v>252.2</v>
      </c>
    </row>
    <row r="152" spans="1:4" ht="30.75" customHeight="1" x14ac:dyDescent="0.2">
      <c r="A152" s="36" t="s">
        <v>37</v>
      </c>
      <c r="B152" s="34" t="s">
        <v>109</v>
      </c>
      <c r="C152" s="34">
        <v>120</v>
      </c>
      <c r="D152" s="35">
        <v>252.2</v>
      </c>
    </row>
    <row r="153" spans="1:4" ht="52.5" customHeight="1" x14ac:dyDescent="0.25">
      <c r="A153" s="37" t="s">
        <v>100</v>
      </c>
      <c r="B153" s="27" t="s">
        <v>101</v>
      </c>
      <c r="C153" s="50"/>
      <c r="D153" s="29">
        <f>D154</f>
        <v>20774.300000000003</v>
      </c>
    </row>
    <row r="154" spans="1:4" ht="37.5" customHeight="1" x14ac:dyDescent="0.25">
      <c r="A154" s="32" t="s">
        <v>98</v>
      </c>
      <c r="B154" s="27" t="s">
        <v>102</v>
      </c>
      <c r="C154" s="50"/>
      <c r="D154" s="29">
        <f>D155+D157+D159</f>
        <v>20774.300000000003</v>
      </c>
    </row>
    <row r="155" spans="1:4" ht="44.25" customHeight="1" x14ac:dyDescent="0.2">
      <c r="A155" s="36" t="s">
        <v>36</v>
      </c>
      <c r="B155" s="34" t="s">
        <v>102</v>
      </c>
      <c r="C155" s="34">
        <v>100</v>
      </c>
      <c r="D155" s="35">
        <f>D156</f>
        <v>15588.1</v>
      </c>
    </row>
    <row r="156" spans="1:4" ht="30.75" customHeight="1" x14ac:dyDescent="0.2">
      <c r="A156" s="38" t="s">
        <v>192</v>
      </c>
      <c r="B156" s="34" t="s">
        <v>102</v>
      </c>
      <c r="C156" s="34">
        <v>110</v>
      </c>
      <c r="D156" s="35">
        <v>15588.1</v>
      </c>
    </row>
    <row r="157" spans="1:4" ht="30.75" customHeight="1" x14ac:dyDescent="0.2">
      <c r="A157" s="36" t="s">
        <v>207</v>
      </c>
      <c r="B157" s="34" t="s">
        <v>102</v>
      </c>
      <c r="C157" s="34">
        <v>200</v>
      </c>
      <c r="D157" s="35">
        <f>D158</f>
        <v>5180.2000000000007</v>
      </c>
    </row>
    <row r="158" spans="1:4" ht="30.75" customHeight="1" x14ac:dyDescent="0.2">
      <c r="A158" s="36" t="s">
        <v>38</v>
      </c>
      <c r="B158" s="34" t="s">
        <v>102</v>
      </c>
      <c r="C158" s="34">
        <v>240</v>
      </c>
      <c r="D158" s="35">
        <f>5048.1+132.1</f>
        <v>5180.2000000000007</v>
      </c>
    </row>
    <row r="159" spans="1:4" ht="21.75" customHeight="1" x14ac:dyDescent="0.2">
      <c r="A159" s="36" t="s">
        <v>16</v>
      </c>
      <c r="B159" s="34" t="s">
        <v>102</v>
      </c>
      <c r="C159" s="34">
        <v>800</v>
      </c>
      <c r="D159" s="35">
        <f>D160</f>
        <v>6</v>
      </c>
    </row>
    <row r="160" spans="1:4" ht="18" customHeight="1" x14ac:dyDescent="0.2">
      <c r="A160" s="36" t="s">
        <v>14</v>
      </c>
      <c r="B160" s="34" t="s">
        <v>102</v>
      </c>
      <c r="C160" s="34">
        <v>850</v>
      </c>
      <c r="D160" s="35">
        <v>6</v>
      </c>
    </row>
    <row r="161" spans="1:5" ht="95.25" customHeight="1" x14ac:dyDescent="0.25">
      <c r="A161" s="76" t="s">
        <v>131</v>
      </c>
      <c r="B161" s="27" t="s">
        <v>51</v>
      </c>
      <c r="C161" s="77"/>
      <c r="D161" s="29">
        <f>D162</f>
        <v>4025.2</v>
      </c>
    </row>
    <row r="162" spans="1:5" ht="48.75" customHeight="1" x14ac:dyDescent="0.25">
      <c r="A162" s="32" t="s">
        <v>11</v>
      </c>
      <c r="B162" s="27" t="s">
        <v>91</v>
      </c>
      <c r="C162" s="50"/>
      <c r="D162" s="29">
        <f>D163</f>
        <v>4025.2</v>
      </c>
    </row>
    <row r="163" spans="1:5" ht="43.5" customHeight="1" x14ac:dyDescent="0.2">
      <c r="A163" s="36" t="s">
        <v>36</v>
      </c>
      <c r="B163" s="34" t="s">
        <v>91</v>
      </c>
      <c r="C163" s="34">
        <v>100</v>
      </c>
      <c r="D163" s="35">
        <f>D164</f>
        <v>4025.2</v>
      </c>
    </row>
    <row r="164" spans="1:5" ht="30" customHeight="1" x14ac:dyDescent="0.2">
      <c r="A164" s="38" t="s">
        <v>192</v>
      </c>
      <c r="B164" s="34" t="s">
        <v>91</v>
      </c>
      <c r="C164" s="34">
        <v>110</v>
      </c>
      <c r="D164" s="35">
        <v>4025.2</v>
      </c>
    </row>
    <row r="165" spans="1:5" ht="36.75" customHeight="1" x14ac:dyDescent="0.25">
      <c r="A165" s="26" t="s">
        <v>140</v>
      </c>
      <c r="B165" s="27" t="s">
        <v>85</v>
      </c>
      <c r="C165" s="78"/>
      <c r="D165" s="29">
        <f>D166+D182</f>
        <v>18316.099999999999</v>
      </c>
    </row>
    <row r="166" spans="1:5" ht="36" customHeight="1" x14ac:dyDescent="0.25">
      <c r="A166" s="30" t="s">
        <v>89</v>
      </c>
      <c r="B166" s="27" t="s">
        <v>90</v>
      </c>
      <c r="C166" s="79"/>
      <c r="D166" s="29">
        <f>D167+D170+D173+D176+D179</f>
        <v>13763.7</v>
      </c>
    </row>
    <row r="167" spans="1:5" ht="75" customHeight="1" x14ac:dyDescent="0.25">
      <c r="A167" s="32" t="s">
        <v>21</v>
      </c>
      <c r="B167" s="80" t="s">
        <v>92</v>
      </c>
      <c r="C167" s="59"/>
      <c r="D167" s="29">
        <f>D168</f>
        <v>100</v>
      </c>
    </row>
    <row r="168" spans="1:5" ht="26.25" customHeight="1" x14ac:dyDescent="0.2">
      <c r="A168" s="33" t="s">
        <v>28</v>
      </c>
      <c r="B168" s="60" t="s">
        <v>92</v>
      </c>
      <c r="C168" s="34">
        <v>300</v>
      </c>
      <c r="D168" s="35">
        <f>D169</f>
        <v>100</v>
      </c>
    </row>
    <row r="169" spans="1:5" ht="30.75" customHeight="1" x14ac:dyDescent="0.2">
      <c r="A169" s="33" t="s">
        <v>18</v>
      </c>
      <c r="B169" s="60" t="s">
        <v>92</v>
      </c>
      <c r="C169" s="60">
        <v>310</v>
      </c>
      <c r="D169" s="35">
        <v>100</v>
      </c>
    </row>
    <row r="170" spans="1:5" ht="31.5" customHeight="1" x14ac:dyDescent="0.25">
      <c r="A170" s="32" t="s">
        <v>22</v>
      </c>
      <c r="B170" s="80" t="s">
        <v>93</v>
      </c>
      <c r="C170" s="81"/>
      <c r="D170" s="29">
        <f>D171</f>
        <v>242.2</v>
      </c>
    </row>
    <row r="171" spans="1:5" ht="27.75" customHeight="1" x14ac:dyDescent="0.2">
      <c r="A171" s="33" t="s">
        <v>28</v>
      </c>
      <c r="B171" s="60" t="s">
        <v>93</v>
      </c>
      <c r="C171" s="34">
        <v>300</v>
      </c>
      <c r="D171" s="35">
        <f>D172</f>
        <v>242.2</v>
      </c>
    </row>
    <row r="172" spans="1:5" ht="24" customHeight="1" x14ac:dyDescent="0.2">
      <c r="A172" s="46" t="s">
        <v>193</v>
      </c>
      <c r="B172" s="60" t="s">
        <v>93</v>
      </c>
      <c r="C172" s="60">
        <v>320</v>
      </c>
      <c r="D172" s="35">
        <v>242.2</v>
      </c>
    </row>
    <row r="173" spans="1:5" ht="48" customHeight="1" x14ac:dyDescent="0.25">
      <c r="A173" s="32" t="s">
        <v>32</v>
      </c>
      <c r="B173" s="80" t="s">
        <v>94</v>
      </c>
      <c r="C173" s="50"/>
      <c r="D173" s="29">
        <f>D174</f>
        <v>1285</v>
      </c>
    </row>
    <row r="174" spans="1:5" ht="17.25" customHeight="1" x14ac:dyDescent="0.2">
      <c r="A174" s="33" t="s">
        <v>28</v>
      </c>
      <c r="B174" s="60" t="s">
        <v>94</v>
      </c>
      <c r="C174" s="34">
        <v>300</v>
      </c>
      <c r="D174" s="35">
        <f>D175</f>
        <v>1285</v>
      </c>
    </row>
    <row r="175" spans="1:5" x14ac:dyDescent="0.2">
      <c r="A175" s="33" t="s">
        <v>18</v>
      </c>
      <c r="B175" s="60" t="s">
        <v>94</v>
      </c>
      <c r="C175" s="60">
        <v>310</v>
      </c>
      <c r="D175" s="35">
        <v>1285</v>
      </c>
    </row>
    <row r="176" spans="1:5" ht="15" x14ac:dyDescent="0.25">
      <c r="A176" s="32" t="s">
        <v>33</v>
      </c>
      <c r="B176" s="80" t="s">
        <v>95</v>
      </c>
      <c r="C176" s="50"/>
      <c r="D176" s="29">
        <f>D177</f>
        <v>970</v>
      </c>
      <c r="E176" s="110"/>
    </row>
    <row r="177" spans="1:5" x14ac:dyDescent="0.2">
      <c r="A177" s="33" t="s">
        <v>28</v>
      </c>
      <c r="B177" s="60" t="s">
        <v>95</v>
      </c>
      <c r="C177" s="34">
        <v>300</v>
      </c>
      <c r="D177" s="35">
        <f>D178</f>
        <v>970</v>
      </c>
      <c r="E177" s="110"/>
    </row>
    <row r="178" spans="1:5" ht="25.5" x14ac:dyDescent="0.2">
      <c r="A178" s="46" t="s">
        <v>193</v>
      </c>
      <c r="B178" s="60" t="s">
        <v>95</v>
      </c>
      <c r="C178" s="34">
        <v>320</v>
      </c>
      <c r="D178" s="35">
        <v>970</v>
      </c>
    </row>
    <row r="179" spans="1:5" ht="47.25" customHeight="1" x14ac:dyDescent="0.25">
      <c r="A179" s="32" t="s">
        <v>34</v>
      </c>
      <c r="B179" s="80" t="s">
        <v>96</v>
      </c>
      <c r="C179" s="50"/>
      <c r="D179" s="29">
        <f>D180</f>
        <v>11166.5</v>
      </c>
    </row>
    <row r="180" spans="1:5" x14ac:dyDescent="0.2">
      <c r="A180" s="33" t="s">
        <v>28</v>
      </c>
      <c r="B180" s="60" t="s">
        <v>96</v>
      </c>
      <c r="C180" s="34">
        <v>300</v>
      </c>
      <c r="D180" s="35">
        <f>D181</f>
        <v>11166.5</v>
      </c>
    </row>
    <row r="181" spans="1:5" ht="14.25" customHeight="1" x14ac:dyDescent="0.2">
      <c r="A181" s="33" t="s">
        <v>18</v>
      </c>
      <c r="B181" s="60" t="s">
        <v>96</v>
      </c>
      <c r="C181" s="60">
        <v>310</v>
      </c>
      <c r="D181" s="35">
        <v>11166.5</v>
      </c>
    </row>
    <row r="182" spans="1:5" ht="32.25" customHeight="1" x14ac:dyDescent="0.25">
      <c r="A182" s="30" t="s">
        <v>88</v>
      </c>
      <c r="B182" s="27" t="s">
        <v>86</v>
      </c>
      <c r="C182" s="31"/>
      <c r="D182" s="29">
        <f>D183+D188</f>
        <v>4552.3999999999996</v>
      </c>
    </row>
    <row r="183" spans="1:5" ht="47.25" customHeight="1" x14ac:dyDescent="0.25">
      <c r="A183" s="32" t="s">
        <v>12</v>
      </c>
      <c r="B183" s="27" t="s">
        <v>87</v>
      </c>
      <c r="C183" s="34"/>
      <c r="D183" s="29">
        <f>D184+D186</f>
        <v>4551.8999999999996</v>
      </c>
    </row>
    <row r="184" spans="1:5" ht="42.75" customHeight="1" x14ac:dyDescent="0.2">
      <c r="A184" s="36" t="s">
        <v>36</v>
      </c>
      <c r="B184" s="34" t="s">
        <v>87</v>
      </c>
      <c r="C184" s="34">
        <v>100</v>
      </c>
      <c r="D184" s="35">
        <f>D185</f>
        <v>4386.8999999999996</v>
      </c>
    </row>
    <row r="185" spans="1:5" ht="17.25" customHeight="1" x14ac:dyDescent="0.2">
      <c r="A185" s="36" t="s">
        <v>37</v>
      </c>
      <c r="B185" s="34" t="s">
        <v>87</v>
      </c>
      <c r="C185" s="34">
        <v>120</v>
      </c>
      <c r="D185" s="35">
        <v>4386.8999999999996</v>
      </c>
    </row>
    <row r="186" spans="1:5" ht="24.75" customHeight="1" x14ac:dyDescent="0.2">
      <c r="A186" s="36" t="s">
        <v>207</v>
      </c>
      <c r="B186" s="34" t="s">
        <v>87</v>
      </c>
      <c r="C186" s="34">
        <v>200</v>
      </c>
      <c r="D186" s="35">
        <f>D187</f>
        <v>165</v>
      </c>
    </row>
    <row r="187" spans="1:5" ht="24" customHeight="1" x14ac:dyDescent="0.2">
      <c r="A187" s="36" t="s">
        <v>38</v>
      </c>
      <c r="B187" s="34" t="s">
        <v>87</v>
      </c>
      <c r="C187" s="34">
        <v>240</v>
      </c>
      <c r="D187" s="35">
        <v>165</v>
      </c>
    </row>
    <row r="188" spans="1:5" ht="34.5" customHeight="1" x14ac:dyDescent="0.2">
      <c r="A188" s="82" t="s">
        <v>189</v>
      </c>
      <c r="B188" s="42" t="s">
        <v>188</v>
      </c>
      <c r="C188" s="42"/>
      <c r="D188" s="43">
        <f>D189</f>
        <v>0.5</v>
      </c>
    </row>
    <row r="189" spans="1:5" ht="31.5" customHeight="1" x14ac:dyDescent="0.2">
      <c r="A189" s="36" t="s">
        <v>207</v>
      </c>
      <c r="B189" s="39" t="s">
        <v>188</v>
      </c>
      <c r="C189" s="39">
        <v>200</v>
      </c>
      <c r="D189" s="45">
        <f>D190</f>
        <v>0.5</v>
      </c>
    </row>
    <row r="190" spans="1:5" ht="24.75" customHeight="1" x14ac:dyDescent="0.2">
      <c r="A190" s="36" t="s">
        <v>38</v>
      </c>
      <c r="B190" s="39" t="s">
        <v>188</v>
      </c>
      <c r="C190" s="39">
        <v>240</v>
      </c>
      <c r="D190" s="45">
        <v>0.5</v>
      </c>
    </row>
    <row r="191" spans="1:5" s="3" customFormat="1" ht="48" customHeight="1" x14ac:dyDescent="0.25">
      <c r="A191" s="83" t="s">
        <v>219</v>
      </c>
      <c r="B191" s="27" t="s">
        <v>173</v>
      </c>
      <c r="C191" s="84"/>
      <c r="D191" s="85">
        <f>D192</f>
        <v>80</v>
      </c>
      <c r="E191" s="20"/>
    </row>
    <row r="192" spans="1:5" ht="30" x14ac:dyDescent="0.25">
      <c r="A192" s="32" t="s">
        <v>145</v>
      </c>
      <c r="B192" s="39" t="s">
        <v>172</v>
      </c>
      <c r="C192" s="86"/>
      <c r="D192" s="87">
        <f>D193+D195</f>
        <v>80</v>
      </c>
    </row>
    <row r="193" spans="1:4" x14ac:dyDescent="0.2">
      <c r="A193" s="46" t="s">
        <v>7</v>
      </c>
      <c r="B193" s="48" t="s">
        <v>172</v>
      </c>
      <c r="C193" s="48">
        <v>500</v>
      </c>
      <c r="D193" s="54">
        <f>D194</f>
        <v>80</v>
      </c>
    </row>
    <row r="194" spans="1:4" ht="15" customHeight="1" x14ac:dyDescent="0.2">
      <c r="A194" s="46" t="s">
        <v>10</v>
      </c>
      <c r="B194" s="48" t="s">
        <v>172</v>
      </c>
      <c r="C194" s="48">
        <v>540</v>
      </c>
      <c r="D194" s="54">
        <v>80</v>
      </c>
    </row>
    <row r="195" spans="1:4" ht="24" customHeight="1" x14ac:dyDescent="0.2">
      <c r="A195" s="38" t="s">
        <v>57</v>
      </c>
      <c r="B195" s="48" t="s">
        <v>172</v>
      </c>
      <c r="C195" s="48">
        <v>600</v>
      </c>
      <c r="D195" s="54">
        <f>D196</f>
        <v>0</v>
      </c>
    </row>
    <row r="196" spans="1:4" ht="15.75" customHeight="1" x14ac:dyDescent="0.2">
      <c r="A196" s="46" t="s">
        <v>17</v>
      </c>
      <c r="B196" s="48" t="s">
        <v>172</v>
      </c>
      <c r="C196" s="48">
        <v>610</v>
      </c>
      <c r="D196" s="54"/>
    </row>
    <row r="197" spans="1:4" ht="43.5" customHeight="1" x14ac:dyDescent="0.25">
      <c r="A197" s="88" t="s">
        <v>198</v>
      </c>
      <c r="B197" s="42" t="s">
        <v>197</v>
      </c>
      <c r="C197" s="39"/>
      <c r="D197" s="61">
        <f>D198</f>
        <v>3000</v>
      </c>
    </row>
    <row r="198" spans="1:4" ht="28.5" customHeight="1" x14ac:dyDescent="0.25">
      <c r="A198" s="37" t="s">
        <v>201</v>
      </c>
      <c r="B198" s="42" t="s">
        <v>202</v>
      </c>
      <c r="C198" s="42"/>
      <c r="D198" s="61">
        <f>D199</f>
        <v>3000</v>
      </c>
    </row>
    <row r="199" spans="1:4" ht="15.75" customHeight="1" x14ac:dyDescent="0.2">
      <c r="A199" s="66" t="s">
        <v>16</v>
      </c>
      <c r="B199" s="39" t="s">
        <v>202</v>
      </c>
      <c r="C199" s="39">
        <v>800</v>
      </c>
      <c r="D199" s="72">
        <f>D200</f>
        <v>3000</v>
      </c>
    </row>
    <row r="200" spans="1:4" ht="14.25" customHeight="1" x14ac:dyDescent="0.2">
      <c r="A200" s="46" t="s">
        <v>185</v>
      </c>
      <c r="B200" s="39" t="s">
        <v>202</v>
      </c>
      <c r="C200" s="39">
        <v>870</v>
      </c>
      <c r="D200" s="72">
        <v>3000</v>
      </c>
    </row>
    <row r="201" spans="1:4" ht="17.25" customHeight="1" x14ac:dyDescent="0.25">
      <c r="A201" s="26" t="s">
        <v>35</v>
      </c>
      <c r="B201" s="27" t="s">
        <v>147</v>
      </c>
      <c r="C201" s="28"/>
      <c r="D201" s="29">
        <f>D202+D214+D217+D220+D223+D226+D229+D232+D235+D238+D243+D251+D262+D265+D268+D248+D257+D205+D208+D211</f>
        <v>36013.600000000006</v>
      </c>
    </row>
    <row r="202" spans="1:4" ht="44.25" customHeight="1" x14ac:dyDescent="0.25">
      <c r="A202" s="32" t="s">
        <v>117</v>
      </c>
      <c r="B202" s="27" t="s">
        <v>154</v>
      </c>
      <c r="C202" s="27"/>
      <c r="D202" s="29">
        <f>D203</f>
        <v>1660.5</v>
      </c>
    </row>
    <row r="203" spans="1:4" ht="26.25" customHeight="1" x14ac:dyDescent="0.2">
      <c r="A203" s="38" t="s">
        <v>57</v>
      </c>
      <c r="B203" s="34" t="s">
        <v>154</v>
      </c>
      <c r="C203" s="34">
        <v>600</v>
      </c>
      <c r="D203" s="35">
        <f>D204</f>
        <v>1660.5</v>
      </c>
    </row>
    <row r="204" spans="1:4" ht="15" customHeight="1" x14ac:dyDescent="0.2">
      <c r="A204" s="38" t="s">
        <v>118</v>
      </c>
      <c r="B204" s="34" t="s">
        <v>154</v>
      </c>
      <c r="C204" s="34">
        <v>620</v>
      </c>
      <c r="D204" s="35">
        <v>1660.5</v>
      </c>
    </row>
    <row r="205" spans="1:4" ht="39" customHeight="1" x14ac:dyDescent="0.2">
      <c r="A205" s="89" t="s">
        <v>205</v>
      </c>
      <c r="B205" s="42" t="s">
        <v>203</v>
      </c>
      <c r="C205" s="42"/>
      <c r="D205" s="61">
        <f>D206</f>
        <v>375</v>
      </c>
    </row>
    <row r="206" spans="1:4" ht="15" customHeight="1" x14ac:dyDescent="0.2">
      <c r="A206" s="66" t="s">
        <v>16</v>
      </c>
      <c r="B206" s="39" t="s">
        <v>203</v>
      </c>
      <c r="C206" s="39">
        <v>800</v>
      </c>
      <c r="D206" s="72">
        <f>D207</f>
        <v>375</v>
      </c>
    </row>
    <row r="207" spans="1:4" ht="15" customHeight="1" x14ac:dyDescent="0.2">
      <c r="A207" s="46" t="s">
        <v>185</v>
      </c>
      <c r="B207" s="39" t="s">
        <v>203</v>
      </c>
      <c r="C207" s="39">
        <v>870</v>
      </c>
      <c r="D207" s="72">
        <v>375</v>
      </c>
    </row>
    <row r="208" spans="1:4" ht="30" customHeight="1" x14ac:dyDescent="0.2">
      <c r="A208" s="89" t="s">
        <v>206</v>
      </c>
      <c r="B208" s="42" t="s">
        <v>204</v>
      </c>
      <c r="C208" s="42"/>
      <c r="D208" s="61">
        <f>D209</f>
        <v>2065.8000000000002</v>
      </c>
    </row>
    <row r="209" spans="1:5" ht="15" customHeight="1" x14ac:dyDescent="0.2">
      <c r="A209" s="66" t="s">
        <v>16</v>
      </c>
      <c r="B209" s="39" t="s">
        <v>204</v>
      </c>
      <c r="C209" s="39">
        <v>800</v>
      </c>
      <c r="D209" s="72">
        <f>D210</f>
        <v>2065.8000000000002</v>
      </c>
    </row>
    <row r="210" spans="1:5" ht="15" customHeight="1" x14ac:dyDescent="0.2">
      <c r="A210" s="46" t="s">
        <v>185</v>
      </c>
      <c r="B210" s="39" t="s">
        <v>204</v>
      </c>
      <c r="C210" s="39">
        <v>870</v>
      </c>
      <c r="D210" s="72">
        <v>2065.8000000000002</v>
      </c>
    </row>
    <row r="211" spans="1:5" ht="34.5" customHeight="1" x14ac:dyDescent="0.25">
      <c r="A211" s="91" t="s">
        <v>195</v>
      </c>
      <c r="B211" s="27" t="s">
        <v>196</v>
      </c>
      <c r="C211" s="92"/>
      <c r="D211" s="29">
        <f>D212</f>
        <v>400</v>
      </c>
    </row>
    <row r="212" spans="1:5" ht="17.25" customHeight="1" x14ac:dyDescent="0.2">
      <c r="A212" s="38" t="s">
        <v>16</v>
      </c>
      <c r="B212" s="34" t="s">
        <v>196</v>
      </c>
      <c r="C212" s="92" t="s">
        <v>25</v>
      </c>
      <c r="D212" s="35">
        <f>D213</f>
        <v>400</v>
      </c>
    </row>
    <row r="213" spans="1:5" ht="19.5" customHeight="1" x14ac:dyDescent="0.2">
      <c r="A213" s="36" t="s">
        <v>177</v>
      </c>
      <c r="B213" s="34" t="s">
        <v>196</v>
      </c>
      <c r="C213" s="92" t="s">
        <v>194</v>
      </c>
      <c r="D213" s="35">
        <v>400</v>
      </c>
    </row>
    <row r="214" spans="1:5" ht="18" customHeight="1" x14ac:dyDescent="0.25">
      <c r="A214" s="32" t="s">
        <v>8</v>
      </c>
      <c r="B214" s="27" t="s">
        <v>153</v>
      </c>
      <c r="C214" s="50"/>
      <c r="D214" s="29">
        <f>D215</f>
        <v>4000</v>
      </c>
    </row>
    <row r="215" spans="1:5" ht="16.5" customHeight="1" x14ac:dyDescent="0.2">
      <c r="A215" s="46" t="s">
        <v>16</v>
      </c>
      <c r="B215" s="34" t="s">
        <v>153</v>
      </c>
      <c r="C215" s="34">
        <v>800</v>
      </c>
      <c r="D215" s="35">
        <f>D216</f>
        <v>4000</v>
      </c>
    </row>
    <row r="216" spans="1:5" ht="15" customHeight="1" x14ac:dyDescent="0.2">
      <c r="A216" s="46" t="s">
        <v>185</v>
      </c>
      <c r="B216" s="34" t="s">
        <v>153</v>
      </c>
      <c r="C216" s="34">
        <v>870</v>
      </c>
      <c r="D216" s="35">
        <f>2500+1500</f>
        <v>4000</v>
      </c>
    </row>
    <row r="217" spans="1:5" ht="18" customHeight="1" x14ac:dyDescent="0.25">
      <c r="A217" s="32" t="s">
        <v>4</v>
      </c>
      <c r="B217" s="27" t="s">
        <v>148</v>
      </c>
      <c r="C217" s="50"/>
      <c r="D217" s="29">
        <f>D218</f>
        <v>2310.1</v>
      </c>
    </row>
    <row r="218" spans="1:5" ht="38.25" customHeight="1" x14ac:dyDescent="0.2">
      <c r="A218" s="36" t="s">
        <v>36</v>
      </c>
      <c r="B218" s="34" t="s">
        <v>148</v>
      </c>
      <c r="C218" s="34">
        <v>100</v>
      </c>
      <c r="D218" s="35">
        <f>D219</f>
        <v>2310.1</v>
      </c>
    </row>
    <row r="219" spans="1:5" ht="18.75" customHeight="1" x14ac:dyDescent="0.2">
      <c r="A219" s="36" t="s">
        <v>37</v>
      </c>
      <c r="B219" s="34" t="s">
        <v>148</v>
      </c>
      <c r="C219" s="34">
        <v>120</v>
      </c>
      <c r="D219" s="35">
        <v>2310.1</v>
      </c>
    </row>
    <row r="220" spans="1:5" s="4" customFormat="1" ht="16.5" customHeight="1" x14ac:dyDescent="0.25">
      <c r="A220" s="32" t="s">
        <v>1</v>
      </c>
      <c r="B220" s="27" t="s">
        <v>149</v>
      </c>
      <c r="C220" s="50"/>
      <c r="D220" s="29">
        <f>D221</f>
        <v>626.4</v>
      </c>
      <c r="E220" s="21"/>
    </row>
    <row r="221" spans="1:5" ht="42" customHeight="1" x14ac:dyDescent="0.2">
      <c r="A221" s="36" t="s">
        <v>36</v>
      </c>
      <c r="B221" s="34" t="s">
        <v>149</v>
      </c>
      <c r="C221" s="34">
        <v>100</v>
      </c>
      <c r="D221" s="35">
        <f>D222</f>
        <v>626.4</v>
      </c>
    </row>
    <row r="222" spans="1:5" ht="21.75" customHeight="1" x14ac:dyDescent="0.2">
      <c r="A222" s="36" t="s">
        <v>37</v>
      </c>
      <c r="B222" s="34" t="s">
        <v>149</v>
      </c>
      <c r="C222" s="34">
        <v>120</v>
      </c>
      <c r="D222" s="35">
        <f>602.4+24</f>
        <v>626.4</v>
      </c>
    </row>
    <row r="223" spans="1:5" ht="30" customHeight="1" x14ac:dyDescent="0.25">
      <c r="A223" s="58" t="s">
        <v>175</v>
      </c>
      <c r="B223" s="27" t="s">
        <v>174</v>
      </c>
      <c r="C223" s="34"/>
      <c r="D223" s="29">
        <f>D224</f>
        <v>1086</v>
      </c>
    </row>
    <row r="224" spans="1:5" ht="41.25" customHeight="1" x14ac:dyDescent="0.2">
      <c r="A224" s="36" t="s">
        <v>36</v>
      </c>
      <c r="B224" s="34" t="s">
        <v>174</v>
      </c>
      <c r="C224" s="34">
        <v>100</v>
      </c>
      <c r="D224" s="35">
        <f>D225</f>
        <v>1086</v>
      </c>
    </row>
    <row r="225" spans="1:5" ht="15.75" customHeight="1" x14ac:dyDescent="0.2">
      <c r="A225" s="36" t="s">
        <v>37</v>
      </c>
      <c r="B225" s="34" t="s">
        <v>174</v>
      </c>
      <c r="C225" s="34">
        <v>120</v>
      </c>
      <c r="D225" s="35">
        <v>1086</v>
      </c>
    </row>
    <row r="226" spans="1:5" ht="14.25" customHeight="1" x14ac:dyDescent="0.25">
      <c r="A226" s="32" t="s">
        <v>65</v>
      </c>
      <c r="B226" s="27" t="s">
        <v>157</v>
      </c>
      <c r="C226" s="50"/>
      <c r="D226" s="29">
        <f>D227</f>
        <v>1939.1</v>
      </c>
    </row>
    <row r="227" spans="1:5" ht="15.75" customHeight="1" x14ac:dyDescent="0.2">
      <c r="A227" s="38" t="s">
        <v>28</v>
      </c>
      <c r="B227" s="34" t="s">
        <v>157</v>
      </c>
      <c r="C227" s="34">
        <v>300</v>
      </c>
      <c r="D227" s="35">
        <f>D228</f>
        <v>1939.1</v>
      </c>
    </row>
    <row r="228" spans="1:5" ht="17.25" customHeight="1" x14ac:dyDescent="0.2">
      <c r="A228" s="33" t="s">
        <v>18</v>
      </c>
      <c r="B228" s="34" t="s">
        <v>157</v>
      </c>
      <c r="C228" s="34">
        <v>310</v>
      </c>
      <c r="D228" s="35">
        <v>1939.1</v>
      </c>
    </row>
    <row r="229" spans="1:5" ht="48.75" customHeight="1" x14ac:dyDescent="0.25">
      <c r="A229" s="67" t="s">
        <v>165</v>
      </c>
      <c r="B229" s="42" t="s">
        <v>166</v>
      </c>
      <c r="C229" s="42"/>
      <c r="D229" s="43">
        <f>D230</f>
        <v>2.8</v>
      </c>
    </row>
    <row r="230" spans="1:5" ht="26.25" customHeight="1" x14ac:dyDescent="0.2">
      <c r="A230" s="36" t="s">
        <v>207</v>
      </c>
      <c r="B230" s="39" t="s">
        <v>166</v>
      </c>
      <c r="C230" s="39">
        <v>200</v>
      </c>
      <c r="D230" s="45">
        <f>D231</f>
        <v>2.8</v>
      </c>
    </row>
    <row r="231" spans="1:5" ht="24.75" customHeight="1" x14ac:dyDescent="0.2">
      <c r="A231" s="36" t="s">
        <v>38</v>
      </c>
      <c r="B231" s="39" t="s">
        <v>166</v>
      </c>
      <c r="C231" s="39">
        <v>240</v>
      </c>
      <c r="D231" s="45">
        <v>2.8</v>
      </c>
    </row>
    <row r="232" spans="1:5" ht="78.75" customHeight="1" x14ac:dyDescent="0.25">
      <c r="A232" s="32" t="s">
        <v>30</v>
      </c>
      <c r="B232" s="27" t="s">
        <v>155</v>
      </c>
      <c r="C232" s="41"/>
      <c r="D232" s="29">
        <f>D233</f>
        <v>41.1</v>
      </c>
    </row>
    <row r="233" spans="1:5" ht="15.75" customHeight="1" x14ac:dyDescent="0.2">
      <c r="A233" s="38" t="s">
        <v>16</v>
      </c>
      <c r="B233" s="34" t="s">
        <v>155</v>
      </c>
      <c r="C233" s="92" t="s">
        <v>25</v>
      </c>
      <c r="D233" s="35">
        <f>D234</f>
        <v>41.1</v>
      </c>
    </row>
    <row r="234" spans="1:5" ht="39" customHeight="1" x14ac:dyDescent="0.2">
      <c r="A234" s="93" t="s">
        <v>184</v>
      </c>
      <c r="B234" s="34" t="s">
        <v>155</v>
      </c>
      <c r="C234" s="92" t="s">
        <v>26</v>
      </c>
      <c r="D234" s="35">
        <v>41.1</v>
      </c>
    </row>
    <row r="235" spans="1:5" ht="34.5" customHeight="1" x14ac:dyDescent="0.25">
      <c r="A235" s="67" t="s">
        <v>214</v>
      </c>
      <c r="B235" s="42" t="s">
        <v>176</v>
      </c>
      <c r="C235" s="94"/>
      <c r="D235" s="43">
        <f>D236</f>
        <v>2347.3000000000002</v>
      </c>
    </row>
    <row r="236" spans="1:5" ht="24" customHeight="1" x14ac:dyDescent="0.2">
      <c r="A236" s="36" t="s">
        <v>207</v>
      </c>
      <c r="B236" s="39" t="s">
        <v>176</v>
      </c>
      <c r="C236" s="34">
        <v>200</v>
      </c>
      <c r="D236" s="45">
        <f>D237</f>
        <v>2347.3000000000002</v>
      </c>
    </row>
    <row r="237" spans="1:5" ht="24" customHeight="1" x14ac:dyDescent="0.2">
      <c r="A237" s="36" t="s">
        <v>38</v>
      </c>
      <c r="B237" s="39" t="s">
        <v>176</v>
      </c>
      <c r="C237" s="34">
        <v>240</v>
      </c>
      <c r="D237" s="45">
        <v>2347.3000000000002</v>
      </c>
    </row>
    <row r="238" spans="1:5" s="5" customFormat="1" ht="30" x14ac:dyDescent="0.25">
      <c r="A238" s="68" t="s">
        <v>211</v>
      </c>
      <c r="B238" s="27" t="s">
        <v>151</v>
      </c>
      <c r="C238" s="50"/>
      <c r="D238" s="56">
        <f>D239+D241</f>
        <v>5.7</v>
      </c>
      <c r="E238" s="23"/>
    </row>
    <row r="239" spans="1:5" ht="27.75" customHeight="1" x14ac:dyDescent="0.2">
      <c r="A239" s="36" t="s">
        <v>207</v>
      </c>
      <c r="B239" s="34" t="s">
        <v>151</v>
      </c>
      <c r="C239" s="34">
        <v>200</v>
      </c>
      <c r="D239" s="57">
        <f>D240</f>
        <v>1</v>
      </c>
    </row>
    <row r="240" spans="1:5" ht="25.5" x14ac:dyDescent="0.2">
      <c r="A240" s="36" t="s">
        <v>38</v>
      </c>
      <c r="B240" s="34" t="s">
        <v>151</v>
      </c>
      <c r="C240" s="34">
        <v>240</v>
      </c>
      <c r="D240" s="57">
        <v>1</v>
      </c>
    </row>
    <row r="241" spans="1:4" x14ac:dyDescent="0.2">
      <c r="A241" s="38" t="s">
        <v>7</v>
      </c>
      <c r="B241" s="34" t="s">
        <v>151</v>
      </c>
      <c r="C241" s="34">
        <v>500</v>
      </c>
      <c r="D241" s="35">
        <f>D242</f>
        <v>4.7</v>
      </c>
    </row>
    <row r="242" spans="1:4" x14ac:dyDescent="0.2">
      <c r="A242" s="38" t="s">
        <v>15</v>
      </c>
      <c r="B242" s="34" t="s">
        <v>151</v>
      </c>
      <c r="C242" s="34">
        <v>530</v>
      </c>
      <c r="D242" s="35">
        <v>4.7</v>
      </c>
    </row>
    <row r="243" spans="1:4" ht="30" x14ac:dyDescent="0.25">
      <c r="A243" s="68" t="s">
        <v>212</v>
      </c>
      <c r="B243" s="27" t="s">
        <v>152</v>
      </c>
      <c r="C243" s="27"/>
      <c r="D243" s="56">
        <f>D244+D246</f>
        <v>1322.6000000000001</v>
      </c>
    </row>
    <row r="244" spans="1:4" ht="44.25" customHeight="1" x14ac:dyDescent="0.2">
      <c r="A244" s="36" t="s">
        <v>36</v>
      </c>
      <c r="B244" s="34" t="s">
        <v>152</v>
      </c>
      <c r="C244" s="34">
        <v>100</v>
      </c>
      <c r="D244" s="57">
        <f>D245</f>
        <v>1314.9</v>
      </c>
    </row>
    <row r="245" spans="1:4" ht="29.25" customHeight="1" x14ac:dyDescent="0.2">
      <c r="A245" s="36" t="s">
        <v>37</v>
      </c>
      <c r="B245" s="34" t="s">
        <v>152</v>
      </c>
      <c r="C245" s="34">
        <v>120</v>
      </c>
      <c r="D245" s="57">
        <v>1314.9</v>
      </c>
    </row>
    <row r="246" spans="1:4" ht="25.5" x14ac:dyDescent="0.2">
      <c r="A246" s="36" t="s">
        <v>207</v>
      </c>
      <c r="B246" s="34" t="s">
        <v>152</v>
      </c>
      <c r="C246" s="34">
        <v>200</v>
      </c>
      <c r="D246" s="57">
        <f>D247</f>
        <v>7.7</v>
      </c>
    </row>
    <row r="247" spans="1:4" ht="25.5" x14ac:dyDescent="0.2">
      <c r="A247" s="36" t="s">
        <v>38</v>
      </c>
      <c r="B247" s="34" t="s">
        <v>152</v>
      </c>
      <c r="C247" s="34">
        <v>240</v>
      </c>
      <c r="D247" s="57">
        <v>7.7</v>
      </c>
    </row>
    <row r="248" spans="1:4" ht="45" x14ac:dyDescent="0.25">
      <c r="A248" s="58" t="s">
        <v>191</v>
      </c>
      <c r="B248" s="42" t="s">
        <v>190</v>
      </c>
      <c r="C248" s="34"/>
      <c r="D248" s="56">
        <f>D249</f>
        <v>111</v>
      </c>
    </row>
    <row r="249" spans="1:4" ht="38.25" x14ac:dyDescent="0.2">
      <c r="A249" s="36" t="s">
        <v>36</v>
      </c>
      <c r="B249" s="39" t="s">
        <v>190</v>
      </c>
      <c r="C249" s="48">
        <v>100</v>
      </c>
      <c r="D249" s="54">
        <f>D250</f>
        <v>111</v>
      </c>
    </row>
    <row r="250" spans="1:4" x14ac:dyDescent="0.2">
      <c r="A250" s="36" t="s">
        <v>37</v>
      </c>
      <c r="B250" s="39" t="s">
        <v>190</v>
      </c>
      <c r="C250" s="95" t="s">
        <v>181</v>
      </c>
      <c r="D250" s="54">
        <v>111</v>
      </c>
    </row>
    <row r="251" spans="1:4" ht="15" x14ac:dyDescent="0.25">
      <c r="A251" s="55" t="s">
        <v>13</v>
      </c>
      <c r="B251" s="27" t="s">
        <v>150</v>
      </c>
      <c r="C251" s="27"/>
      <c r="D251" s="29">
        <f>D252+D255</f>
        <v>87.5</v>
      </c>
    </row>
    <row r="252" spans="1:4" x14ac:dyDescent="0.2">
      <c r="A252" s="38" t="s">
        <v>28</v>
      </c>
      <c r="B252" s="34" t="s">
        <v>150</v>
      </c>
      <c r="C252" s="34">
        <v>300</v>
      </c>
      <c r="D252" s="35">
        <f>D253+D254</f>
        <v>77</v>
      </c>
    </row>
    <row r="253" spans="1:4" ht="25.5" x14ac:dyDescent="0.2">
      <c r="A253" s="46" t="s">
        <v>193</v>
      </c>
      <c r="B253" s="34" t="s">
        <v>150</v>
      </c>
      <c r="C253" s="34">
        <v>320</v>
      </c>
      <c r="D253" s="35">
        <v>23</v>
      </c>
    </row>
    <row r="254" spans="1:4" x14ac:dyDescent="0.2">
      <c r="A254" s="33" t="s">
        <v>119</v>
      </c>
      <c r="B254" s="34" t="s">
        <v>150</v>
      </c>
      <c r="C254" s="34">
        <v>350</v>
      </c>
      <c r="D254" s="35">
        <v>54</v>
      </c>
    </row>
    <row r="255" spans="1:4" x14ac:dyDescent="0.2">
      <c r="A255" s="46" t="s">
        <v>16</v>
      </c>
      <c r="B255" s="34" t="s">
        <v>150</v>
      </c>
      <c r="C255" s="34">
        <v>800</v>
      </c>
      <c r="D255" s="35">
        <f>D256</f>
        <v>10.5</v>
      </c>
    </row>
    <row r="256" spans="1:4" ht="18" customHeight="1" x14ac:dyDescent="0.2">
      <c r="A256" s="36" t="s">
        <v>14</v>
      </c>
      <c r="B256" s="34" t="s">
        <v>150</v>
      </c>
      <c r="C256" s="34">
        <v>850</v>
      </c>
      <c r="D256" s="35">
        <v>10.5</v>
      </c>
    </row>
    <row r="257" spans="1:4" ht="49.5" customHeight="1" x14ac:dyDescent="0.25">
      <c r="A257" s="55" t="s">
        <v>135</v>
      </c>
      <c r="B257" s="42" t="s">
        <v>156</v>
      </c>
      <c r="C257" s="34"/>
      <c r="D257" s="29">
        <f>D260+D258</f>
        <v>6537.4</v>
      </c>
    </row>
    <row r="258" spans="1:4" ht="27" customHeight="1" x14ac:dyDescent="0.2">
      <c r="A258" s="36" t="s">
        <v>207</v>
      </c>
      <c r="B258" s="96" t="s">
        <v>156</v>
      </c>
      <c r="C258" s="34">
        <v>200</v>
      </c>
      <c r="D258" s="29">
        <f>D259</f>
        <v>3052.3</v>
      </c>
    </row>
    <row r="259" spans="1:4" ht="27" customHeight="1" x14ac:dyDescent="0.2">
      <c r="A259" s="36" t="s">
        <v>38</v>
      </c>
      <c r="B259" s="96" t="s">
        <v>156</v>
      </c>
      <c r="C259" s="34">
        <v>240</v>
      </c>
      <c r="D259" s="35">
        <v>3052.3</v>
      </c>
    </row>
    <row r="260" spans="1:4" x14ac:dyDescent="0.2">
      <c r="A260" s="90" t="s">
        <v>7</v>
      </c>
      <c r="B260" s="96" t="s">
        <v>156</v>
      </c>
      <c r="C260" s="97">
        <v>500</v>
      </c>
      <c r="D260" s="45">
        <f>D261</f>
        <v>3485.1</v>
      </c>
    </row>
    <row r="261" spans="1:4" x14ac:dyDescent="0.2">
      <c r="A261" s="90" t="s">
        <v>120</v>
      </c>
      <c r="B261" s="96" t="s">
        <v>156</v>
      </c>
      <c r="C261" s="97">
        <v>520</v>
      </c>
      <c r="D261" s="45">
        <v>3485.1</v>
      </c>
    </row>
    <row r="262" spans="1:4" ht="16.5" customHeight="1" x14ac:dyDescent="0.25">
      <c r="A262" s="32" t="s">
        <v>20</v>
      </c>
      <c r="B262" s="27" t="s">
        <v>164</v>
      </c>
      <c r="C262" s="27"/>
      <c r="D262" s="29">
        <f>D263</f>
        <v>3.6</v>
      </c>
    </row>
    <row r="263" spans="1:4" x14ac:dyDescent="0.2">
      <c r="A263" s="38" t="s">
        <v>28</v>
      </c>
      <c r="B263" s="34" t="s">
        <v>164</v>
      </c>
      <c r="C263" s="34">
        <v>300</v>
      </c>
      <c r="D263" s="35">
        <f>D264</f>
        <v>3.6</v>
      </c>
    </row>
    <row r="264" spans="1:4" x14ac:dyDescent="0.2">
      <c r="A264" s="33" t="s">
        <v>18</v>
      </c>
      <c r="B264" s="34" t="s">
        <v>164</v>
      </c>
      <c r="C264" s="34">
        <v>310</v>
      </c>
      <c r="D264" s="35">
        <v>3.6</v>
      </c>
    </row>
    <row r="265" spans="1:4" ht="60" customHeight="1" x14ac:dyDescent="0.25">
      <c r="A265" s="58" t="s">
        <v>158</v>
      </c>
      <c r="B265" s="98" t="s">
        <v>163</v>
      </c>
      <c r="C265" s="50"/>
      <c r="D265" s="29">
        <f>D266</f>
        <v>4057.7</v>
      </c>
    </row>
    <row r="266" spans="1:4" ht="38.25" x14ac:dyDescent="0.2">
      <c r="A266" s="36" t="s">
        <v>36</v>
      </c>
      <c r="B266" s="99" t="s">
        <v>163</v>
      </c>
      <c r="C266" s="34">
        <v>100</v>
      </c>
      <c r="D266" s="35">
        <f>D267</f>
        <v>4057.7</v>
      </c>
    </row>
    <row r="267" spans="1:4" ht="12.75" customHeight="1" x14ac:dyDescent="0.2">
      <c r="A267" s="36" t="s">
        <v>37</v>
      </c>
      <c r="B267" s="99" t="s">
        <v>163</v>
      </c>
      <c r="C267" s="34">
        <v>120</v>
      </c>
      <c r="D267" s="35">
        <f>229.5+3213.5+614.7</f>
        <v>4057.7</v>
      </c>
    </row>
    <row r="268" spans="1:4" ht="12.75" customHeight="1" x14ac:dyDescent="0.2">
      <c r="A268" s="53" t="s">
        <v>146</v>
      </c>
      <c r="B268" s="98" t="s">
        <v>162</v>
      </c>
      <c r="C268" s="34"/>
      <c r="D268" s="29">
        <f>D269</f>
        <v>7034</v>
      </c>
    </row>
    <row r="269" spans="1:4" ht="10.5" customHeight="1" x14ac:dyDescent="0.2">
      <c r="A269" s="38" t="s">
        <v>7</v>
      </c>
      <c r="B269" s="99" t="s">
        <v>162</v>
      </c>
      <c r="C269" s="34">
        <v>500</v>
      </c>
      <c r="D269" s="35">
        <f>D270</f>
        <v>7034</v>
      </c>
    </row>
    <row r="270" spans="1:4" ht="12" customHeight="1" x14ac:dyDescent="0.2">
      <c r="A270" s="46" t="s">
        <v>10</v>
      </c>
      <c r="B270" s="99" t="s">
        <v>162</v>
      </c>
      <c r="C270" s="34">
        <v>540</v>
      </c>
      <c r="D270" s="35">
        <f>5534+1500</f>
        <v>7034</v>
      </c>
    </row>
    <row r="271" spans="1:4" ht="18.75" customHeight="1" x14ac:dyDescent="0.25">
      <c r="A271" s="100" t="s">
        <v>99</v>
      </c>
      <c r="B271" s="27"/>
      <c r="C271" s="28"/>
      <c r="D271" s="29">
        <f>D201+D165+D161+D131+D119+D47+D40+D12+D35+D191+D197</f>
        <v>959883.3</v>
      </c>
    </row>
    <row r="272" spans="1:4" x14ac:dyDescent="0.2">
      <c r="C272" s="16"/>
    </row>
    <row r="273" spans="3:4" ht="15" x14ac:dyDescent="0.2">
      <c r="C273" s="16"/>
      <c r="D273" s="24"/>
    </row>
    <row r="274" spans="3:4" x14ac:dyDescent="0.2">
      <c r="C274" s="16"/>
      <c r="D274" s="17"/>
    </row>
    <row r="275" spans="3:4" x14ac:dyDescent="0.2">
      <c r="C275" s="16"/>
    </row>
    <row r="276" spans="3:4" x14ac:dyDescent="0.2">
      <c r="C276" s="16"/>
    </row>
    <row r="277" spans="3:4" x14ac:dyDescent="0.2">
      <c r="C277" s="16"/>
    </row>
    <row r="278" spans="3:4" x14ac:dyDescent="0.2">
      <c r="C278" s="16"/>
    </row>
    <row r="279" spans="3:4" x14ac:dyDescent="0.2">
      <c r="C279" s="16"/>
    </row>
    <row r="280" spans="3:4" x14ac:dyDescent="0.2">
      <c r="C280" s="16"/>
    </row>
    <row r="281" spans="3:4" x14ac:dyDescent="0.2">
      <c r="C281" s="16"/>
    </row>
    <row r="282" spans="3:4" x14ac:dyDescent="0.2">
      <c r="C282" s="16"/>
    </row>
    <row r="283" spans="3:4" x14ac:dyDescent="0.2">
      <c r="C283" s="16"/>
    </row>
    <row r="284" spans="3:4" x14ac:dyDescent="0.2">
      <c r="C284" s="16"/>
    </row>
    <row r="285" spans="3:4" x14ac:dyDescent="0.2">
      <c r="C285" s="16"/>
    </row>
    <row r="286" spans="3:4" x14ac:dyDescent="0.2">
      <c r="C286" s="16"/>
    </row>
    <row r="287" spans="3:4" x14ac:dyDescent="0.2">
      <c r="C287" s="16"/>
    </row>
    <row r="288" spans="3:4" x14ac:dyDescent="0.2">
      <c r="C288" s="16"/>
    </row>
    <row r="289" spans="3:3" x14ac:dyDescent="0.2">
      <c r="C289" s="16"/>
    </row>
    <row r="290" spans="3:3" x14ac:dyDescent="0.2">
      <c r="C290" s="16"/>
    </row>
    <row r="291" spans="3:3" x14ac:dyDescent="0.2">
      <c r="C291" s="16"/>
    </row>
  </sheetData>
  <mergeCells count="10">
    <mergeCell ref="B1:D1"/>
    <mergeCell ref="B2:D2"/>
    <mergeCell ref="B3:D3"/>
    <mergeCell ref="E176:E177"/>
    <mergeCell ref="A5:D5"/>
    <mergeCell ref="A9:A10"/>
    <mergeCell ref="A6:C6"/>
    <mergeCell ref="D9:D10"/>
    <mergeCell ref="B9:B10"/>
    <mergeCell ref="C9:C10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2022-08-11T05:22:58Z</cp:lastPrinted>
  <dcterms:created xsi:type="dcterms:W3CDTF">2004-12-14T02:28:06Z</dcterms:created>
  <dcterms:modified xsi:type="dcterms:W3CDTF">2022-12-19T05:48:53Z</dcterms:modified>
</cp:coreProperties>
</file>