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(2)'!$A$11:$F$296</definedName>
    <definedName name="_xlnm.Print_Area" localSheetId="0">'Лист1 (2)'!$A$1:$D$296</definedName>
  </definedNames>
  <calcPr calcId="144525"/>
</workbook>
</file>

<file path=xl/calcChain.xml><?xml version="1.0" encoding="utf-8"?>
<calcChain xmlns="http://schemas.openxmlformats.org/spreadsheetml/2006/main">
  <c r="D228" i="3" l="1"/>
  <c r="D295" i="3"/>
  <c r="D27" i="3" l="1"/>
  <c r="D230" i="3"/>
  <c r="D143" i="3"/>
  <c r="D142" i="3" s="1"/>
  <c r="D279" i="3"/>
  <c r="D277" i="3"/>
  <c r="D275" i="3"/>
  <c r="D274" i="3" s="1"/>
  <c r="D227" i="3"/>
  <c r="D226" i="3" s="1"/>
  <c r="D216" i="3"/>
  <c r="D215" i="3" s="1"/>
  <c r="D214" i="3" s="1"/>
  <c r="D95" i="3" l="1"/>
  <c r="D94" i="3" s="1"/>
  <c r="D285" i="3"/>
  <c r="D284" i="3" s="1"/>
  <c r="D282" i="3"/>
  <c r="D281" i="3" s="1"/>
  <c r="D103" i="3" l="1"/>
  <c r="D92" i="3" l="1"/>
  <c r="D91" i="3" s="1"/>
  <c r="D132" i="3"/>
  <c r="D131" i="3" s="1"/>
  <c r="D38" i="3"/>
  <c r="D37" i="3" s="1"/>
  <c r="D36" i="3" s="1"/>
  <c r="D35" i="3" s="1"/>
  <c r="D224" i="3" l="1"/>
  <c r="D223" i="3" s="1"/>
  <c r="D51" i="3" l="1"/>
  <c r="D232" i="3" l="1"/>
  <c r="D229" i="3" s="1"/>
  <c r="D207" i="3" l="1"/>
  <c r="D257" i="3"/>
  <c r="D181" i="3" l="1"/>
  <c r="D180" i="3" s="1"/>
  <c r="D179" i="3" s="1"/>
  <c r="D89" i="3"/>
  <c r="D88" i="3" s="1"/>
  <c r="D64" i="3"/>
  <c r="D63" i="3" s="1"/>
  <c r="D258" i="3" l="1"/>
  <c r="D256" i="3"/>
  <c r="D86" i="3"/>
  <c r="D85" i="3" s="1"/>
  <c r="D61" i="3"/>
  <c r="D60" i="3" s="1"/>
  <c r="D255" i="3" l="1"/>
  <c r="D294" i="3" l="1"/>
  <c r="D109" i="3"/>
  <c r="D108" i="3" s="1"/>
  <c r="D272" i="3" l="1"/>
  <c r="D22" i="3"/>
  <c r="D222" i="3" l="1"/>
  <c r="D124" i="3" l="1"/>
  <c r="D123" i="3" s="1"/>
  <c r="D112" i="3"/>
  <c r="D111" i="3" s="1"/>
  <c r="D106" i="3"/>
  <c r="D102" i="3"/>
  <c r="D101" i="3" l="1"/>
  <c r="D77" i="3"/>
  <c r="D76" i="3" s="1"/>
  <c r="D266" i="3" l="1"/>
  <c r="D265" i="3" s="1"/>
  <c r="D71" i="3"/>
  <c r="D70" i="3" s="1"/>
  <c r="D293" i="3" l="1"/>
  <c r="D218" i="3" s="1"/>
  <c r="D58" i="3"/>
  <c r="D238" i="3" l="1"/>
  <c r="D237" i="3" s="1"/>
  <c r="D253" i="3"/>
  <c r="D252" i="3" s="1"/>
  <c r="D247" i="3"/>
  <c r="D246" i="3" s="1"/>
  <c r="D288" i="3"/>
  <c r="D287" i="3" s="1"/>
  <c r="D244" i="3"/>
  <c r="D243" i="3" s="1"/>
  <c r="D250" i="3"/>
  <c r="D249" i="3" s="1"/>
  <c r="D269" i="3"/>
  <c r="D268" i="3" s="1"/>
  <c r="D220" i="3"/>
  <c r="D219" i="3" s="1"/>
  <c r="D241" i="3" l="1"/>
  <c r="D240" i="3" s="1"/>
  <c r="D212" i="3" l="1"/>
  <c r="D211" i="3" l="1"/>
  <c r="D210" i="3" s="1"/>
  <c r="D129" i="3"/>
  <c r="D74" i="3"/>
  <c r="D73" i="3" s="1"/>
  <c r="D33" i="3" l="1"/>
  <c r="D32" i="3" s="1"/>
  <c r="D147" i="3" l="1"/>
  <c r="D146" i="3" s="1"/>
  <c r="D145" i="3" s="1"/>
  <c r="D127" i="3"/>
  <c r="D126" i="3" s="1"/>
  <c r="D177" i="3" l="1"/>
  <c r="D175" i="3"/>
  <c r="D173" i="3"/>
  <c r="D172" i="3" l="1"/>
  <c r="D171" i="3" s="1"/>
  <c r="D140" i="3" l="1"/>
  <c r="D139" i="3" s="1"/>
  <c r="D137" i="3"/>
  <c r="D136" i="3" s="1"/>
  <c r="D135" i="3" s="1"/>
  <c r="D166" i="3"/>
  <c r="D165" i="3" s="1"/>
  <c r="D169" i="3"/>
  <c r="D168" i="3" s="1"/>
  <c r="D134" i="3" l="1"/>
  <c r="D164" i="3"/>
  <c r="D163" i="3" l="1"/>
  <c r="D30" i="3"/>
  <c r="D29" i="3" s="1"/>
  <c r="D261" i="3"/>
  <c r="D42" i="3"/>
  <c r="D41" i="3" s="1"/>
  <c r="D206" i="3"/>
  <c r="D208" i="3"/>
  <c r="D205" i="3" l="1"/>
  <c r="D204" i="3" s="1"/>
  <c r="D83" i="3" l="1"/>
  <c r="D82" i="3" s="1"/>
  <c r="D68" i="3"/>
  <c r="D67" i="3" s="1"/>
  <c r="D80" i="3"/>
  <c r="D45" i="3"/>
  <c r="D119" i="3" l="1"/>
  <c r="D121" i="3"/>
  <c r="D99" i="3"/>
  <c r="D98" i="3" s="1"/>
  <c r="D185" i="3"/>
  <c r="D184" i="3" s="1"/>
  <c r="D183" i="3" s="1"/>
  <c r="D20" i="3"/>
  <c r="D19" i="3" s="1"/>
  <c r="D16" i="3"/>
  <c r="D15" i="3" s="1"/>
  <c r="D14" i="3" s="1"/>
  <c r="D235" i="3"/>
  <c r="D118" i="3" l="1"/>
  <c r="D117" i="3" s="1"/>
  <c r="D18" i="3"/>
  <c r="D13" i="3" s="1"/>
  <c r="D28" i="3"/>
  <c r="D44" i="3"/>
  <c r="D40" i="3" s="1"/>
  <c r="D79" i="3"/>
  <c r="D66" i="3" s="1"/>
  <c r="D190" i="3"/>
  <c r="D189" i="3" s="1"/>
  <c r="D193" i="3"/>
  <c r="D192" i="3" s="1"/>
  <c r="D263" i="3"/>
  <c r="D260" i="3" s="1"/>
  <c r="D291" i="3"/>
  <c r="D290" i="3" s="1"/>
  <c r="D199" i="3"/>
  <c r="D198" i="3" s="1"/>
  <c r="D115" i="3"/>
  <c r="D114" i="3" s="1"/>
  <c r="D97" i="3" s="1"/>
  <c r="D234" i="3"/>
  <c r="D161" i="3"/>
  <c r="D160" i="3" s="1"/>
  <c r="D159" i="3" s="1"/>
  <c r="D158" i="3" s="1"/>
  <c r="D53" i="3"/>
  <c r="D52" i="3" s="1"/>
  <c r="D26" i="3"/>
  <c r="D25" i="3" s="1"/>
  <c r="D56" i="3"/>
  <c r="D196" i="3"/>
  <c r="D195" i="3" s="1"/>
  <c r="D202" i="3"/>
  <c r="D201" i="3" s="1"/>
  <c r="D50" i="3"/>
  <c r="D49" i="3" s="1"/>
  <c r="D153" i="3"/>
  <c r="D152" i="3" s="1"/>
  <c r="D156" i="3"/>
  <c r="D155" i="3" s="1"/>
  <c r="D188" i="3" l="1"/>
  <c r="D187" i="3" s="1"/>
  <c r="D24" i="3"/>
  <c r="D12" i="3" s="1"/>
  <c r="D151" i="3"/>
  <c r="D150" i="3" s="1"/>
  <c r="D149" i="3" s="1"/>
  <c r="D55" i="3"/>
  <c r="D48" i="3" s="1"/>
  <c r="D47" i="3" l="1"/>
  <c r="D296" i="3" s="1"/>
</calcChain>
</file>

<file path=xl/sharedStrings.xml><?xml version="1.0" encoding="utf-8"?>
<sst xmlns="http://schemas.openxmlformats.org/spreadsheetml/2006/main" count="591" uniqueCount="239">
  <si>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</si>
  <si>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</si>
  <si>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</si>
  <si>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</si>
  <si>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</si>
  <si>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</si>
  <si>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</si>
  <si>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</si>
  <si>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</si>
  <si>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</si>
  <si>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</si>
  <si>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</si>
  <si>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</si>
  <si>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</si>
  <si>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</si>
  <si>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</si>
  <si>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</si>
  <si>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</si>
  <si>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</si>
  <si>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</si>
  <si>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</si>
  <si>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</si>
  <si>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</si>
  <si>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</si>
  <si>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</si>
  <si>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</si>
  <si>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</si>
  <si>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</si>
  <si>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</si>
  <si>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</si>
  <si>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</si>
  <si>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</si>
  <si>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</si>
  <si>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</si>
  <si>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</si>
  <si>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</si>
  <si>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</si>
  <si>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</si>
  <si>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</si>
  <si>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</si>
  <si>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</si>
  <si>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</si>
  <si>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</si>
  <si>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</si>
  <si>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</si>
  <si>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</si>
  <si>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</si>
  <si>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</si>
  <si>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Библиотечно-досуговые центры</t>
  </si>
  <si>
    <t>Мероприятия в области культуры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</si>
  <si>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</si>
  <si>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</si>
  <si>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</si>
  <si>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</si>
  <si>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</si>
  <si>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</si>
  <si>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</si>
  <si>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</si>
  <si>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</si>
  <si>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Муниципальная программа "Развитие системы образования муниципального района "Карымский район""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</si>
  <si>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</si>
  <si>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</si>
  <si>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</si>
  <si>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</si>
  <si>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</si>
  <si>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</si>
  <si>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</si>
  <si>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</si>
  <si>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</si>
  <si>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</si>
  <si>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</si>
  <si>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</si>
  <si>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</si>
  <si>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</si>
  <si>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</si>
  <si>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</si>
  <si>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</si>
  <si>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</si>
  <si>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</si>
  <si>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</si>
  <si>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</si>
  <si>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</si>
  <si>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</si>
  <si>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</si>
  <si>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</si>
  <si>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</si>
  <si>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</si>
  <si>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</si>
  <si>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</si>
  <si>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120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</si>
  <si>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</si>
  <si>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</si>
  <si>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</si>
  <si>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</si>
  <si>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</si>
  <si>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</si>
  <si>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</si>
  <si>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77 0 00 00704</t>
  </si>
  <si>
    <t>Обеспечение выплаты заработной платы работникам бюджетной сферы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</si>
  <si>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</si>
  <si>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</si>
  <si>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</si>
  <si>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 Забайкальском крае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</si>
  <si>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</si>
  <si>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</si>
  <si>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Организация отдыха, оздоровления, занятости детей и подростков</t>
  </si>
  <si>
    <t>77 0 00 79202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</si>
  <si>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 год </t>
  </si>
  <si>
    <t>2024 год,     тыс.рублей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</si>
  <si>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</si>
  <si>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</si>
  <si>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</si>
  <si>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</si>
  <si>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</si>
  <si>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</si>
  <si>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культуры, молодежной политики, физической культуры и спорта  в муниципальном районе "Карымский район"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</si>
  <si>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</si>
  <si>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</si>
  <si>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</si>
  <si>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"Профилактика правонарушений на территории муниципального района "Карымский район"             на 2024 -2028 годы"</t>
  </si>
  <si>
    <t>01 0 00 00000</t>
  </si>
  <si>
    <t>01 1 00 00000</t>
  </si>
  <si>
    <t>01 1 01 00000</t>
  </si>
  <si>
    <t>01 1 01 90200</t>
  </si>
  <si>
    <t>01 1 02 00000</t>
  </si>
  <si>
    <t>01 1 02 92300</t>
  </si>
  <si>
    <t>01 2 00 00000</t>
  </si>
  <si>
    <t>01 2 00 31502</t>
  </si>
  <si>
    <t>01 5 00 00000</t>
  </si>
  <si>
    <t>01 5 00 20400</t>
  </si>
  <si>
    <t>01 5 00 92300</t>
  </si>
  <si>
    <t>03 0 00 00000</t>
  </si>
  <si>
    <t>03 0 00 20400</t>
  </si>
  <si>
    <t>03 0 00 79206</t>
  </si>
  <si>
    <t>04 0 00 00000</t>
  </si>
  <si>
    <t>04 1 00 00000</t>
  </si>
  <si>
    <t>04 1 00 00420</t>
  </si>
  <si>
    <t>04 1 00 71201</t>
  </si>
  <si>
    <t>04 1 00 71230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</si>
  <si>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</si>
  <si>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</si>
  <si>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</si>
  <si>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</si>
  <si>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</si>
  <si>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</si>
  <si>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</si>
  <si>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</si>
  <si>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</si>
  <si>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</si>
  <si>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</si>
  <si>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</si>
  <si>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</si>
  <si>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04 3 00 11432</t>
  </si>
  <si>
    <t>04 3 00 71432</t>
  </si>
  <si>
    <t>04 3 00 S1101</t>
  </si>
  <si>
    <t>04 4 00 00000</t>
  </si>
  <si>
    <t>04 4 00 00452</t>
  </si>
  <si>
    <t>04 4 00 20400</t>
  </si>
  <si>
    <t>04 4 00 79202</t>
  </si>
  <si>
    <t>05 0 00 00000</t>
  </si>
  <si>
    <t>05 1 00 00000</t>
  </si>
  <si>
    <t>05 1 00 00425</t>
  </si>
  <si>
    <t>05 1 00 00515</t>
  </si>
  <si>
    <t>05 3 00 00000</t>
  </si>
  <si>
    <t>05 3 00 00512</t>
  </si>
  <si>
    <t>06 0 00 00000</t>
  </si>
  <si>
    <t>06 2 00 00000</t>
  </si>
  <si>
    <t>06 2 01 00000</t>
  </si>
  <si>
    <t>06 2 01 Д1601</t>
  </si>
  <si>
    <t>06 2 01 78060</t>
  </si>
  <si>
    <t>06 3 00 00000</t>
  </si>
  <si>
    <t>06 3 01 00000</t>
  </si>
  <si>
    <t>06 3 01 С1106</t>
  </si>
  <si>
    <t>06 4 00 00000</t>
  </si>
  <si>
    <t>06 4 01 00000</t>
  </si>
  <si>
    <t>06 4 01 20400</t>
  </si>
  <si>
    <t>06 4 01 79202</t>
  </si>
  <si>
    <t>06 4 02 00000</t>
  </si>
  <si>
    <t>06 4 02 00452</t>
  </si>
  <si>
    <t>06 5 00 00000</t>
  </si>
  <si>
    <t>06 5 00 00517</t>
  </si>
  <si>
    <t>07 0 00 00000</t>
  </si>
  <si>
    <t>07 0 00 00247</t>
  </si>
  <si>
    <t>09 0 00 00000</t>
  </si>
  <si>
    <t>09 1 00 00000</t>
  </si>
  <si>
    <t>09 1 00 72403</t>
  </si>
  <si>
    <t>09 1 00 72404</t>
  </si>
  <si>
    <t>09 1 00 72411</t>
  </si>
  <si>
    <t>09 1 00 72421</t>
  </si>
  <si>
    <t>09 1 00 72431</t>
  </si>
  <si>
    <t>09 2 00 00000</t>
  </si>
  <si>
    <t>09 2 00 79211</t>
  </si>
  <si>
    <t>Приложение №7  к решению Совета муниципального района "Карымский район"</t>
  </si>
  <si>
    <t>02 0 00 00000</t>
  </si>
  <si>
    <t>02 1 00 00000</t>
  </si>
  <si>
    <t>02 1 00  L4970</t>
  </si>
  <si>
    <t>Муниципальная программа «Обеспечение доступным и комфортным жильём граждан муниципального района «Карымский район»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</si>
  <si>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</si>
  <si>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</si>
  <si>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</si>
  <si>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</si>
  <si>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2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</si>
  <si>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</si>
  <si>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единой субвенции местным бюджетам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</si>
  <si>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</si>
  <si>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</si>
  <si>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Субсидии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</si>
  <si>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</si>
  <si>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</si>
  <si>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77 0 F2 55550</t>
  </si>
  <si>
    <t>Реализация программ формирования современной городской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</si>
  <si>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</si>
  <si>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</si>
  <si>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</si>
  <si>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</si>
  <si>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</si>
  <si>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</si>
  <si>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04 2 00 L5050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</si>
  <si>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</si>
  <si>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</si>
  <si>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</si>
  <si>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</si>
  <si>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04 2 00 71202</t>
  </si>
  <si>
    <t>14 0 00 00000</t>
  </si>
  <si>
    <t>14 0 00 Р1406</t>
  </si>
  <si>
    <t>500</t>
  </si>
  <si>
    <t>540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</si>
  <si>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</si>
  <si>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77 0 00 00705</t>
  </si>
  <si>
    <t>870</t>
  </si>
  <si>
    <t>Резервные фонды, иным образом зарезервированные в составе утвержденных бюджетных ассигнований</t>
  </si>
  <si>
    <t>77 0 00 П8050</t>
  </si>
  <si>
    <t>100</t>
  </si>
  <si>
    <t>300</t>
  </si>
  <si>
    <t>350</t>
  </si>
  <si>
    <t>Поощрение работников, занимающихся обеспечением по привлечению граждан на военную службу</t>
  </si>
  <si>
    <t>05 1 00 L5050</t>
  </si>
  <si>
    <t>520</t>
  </si>
  <si>
    <t>№ 198 от  "6"марта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</si>
</sst>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Arial Cyr"/>
    </font>
    <font>
      <b/>
      <sz val="11"/>
      <color theme="1"/>
      <name val="Arial"/>
      <family val="2"/>
      <charset val="204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6" fillId="0" borderId="2">
      <alignment vertical="top" wrapText="1"/>
    </xf>
    <xf numFmtId="1" fontId="17" fillId="0" borderId="2">
      <alignment horizontal="center" vertical="top" shrinkToFit="1"/>
    </xf>
    <xf numFmtId="0" fontId="1" fillId="0" borderId="0"/>
    <xf numFmtId="0" fontId="19" fillId="0" borderId="2">
      <alignment horizontal="left" wrapText="1"/>
    </xf>
  </cellStyleXfs>
  <cellXfs count="93">
    <xf numFmtId="0" fontId="0" fillId="0" borderId="0" xfId="0"/>
    <xf numFmtId="0" fontId="0" fillId="0" borderId="0" xfId="0" applyFill="1"/>
    <xf numFmtId="0" fontId="3" fillId="0" borderId="0" xfId="0" applyFont="1" applyFill="1"/>
    <xf numFmtId="0" fontId="1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0" fontId="15" fillId="2" borderId="0" xfId="0" applyFont="1" applyFill="1"/>
    <xf numFmtId="0" fontId="8" fillId="2" borderId="0" xfId="0" applyFont="1" applyFill="1"/>
    <xf numFmtId="166" fontId="0" fillId="2" borderId="0" xfId="0" applyNumberFormat="1" applyFill="1"/>
    <xf numFmtId="0" fontId="6" fillId="2" borderId="0" xfId="0" applyFont="1" applyFill="1"/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/>
    <xf numFmtId="0" fontId="13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6" fontId="10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4" fillId="0" borderId="2" xfId="3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5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166" fontId="8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166" fontId="21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6" fillId="0" borderId="3" xfId="6" applyNumberFormat="1" applyFont="1" applyFill="1" applyBorder="1" applyAlignment="1" applyProtection="1">
      <alignment wrapText="1"/>
    </xf>
    <xf numFmtId="0" fontId="27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justify" wrapText="1"/>
    </xf>
    <xf numFmtId="0" fontId="10" fillId="0" borderId="0" xfId="0" applyFont="1" applyFill="1" applyAlignment="1">
      <alignment wrapText="1"/>
    </xf>
    <xf numFmtId="0" fontId="2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" fontId="8" fillId="0" borderId="2" xfId="4" applyNumberFormat="1" applyFont="1" applyFill="1" applyAlignment="1" applyProtection="1">
      <alignment horizontal="center" shrinkToFit="1"/>
    </xf>
    <xf numFmtId="1" fontId="22" fillId="0" borderId="2" xfId="4" applyNumberFormat="1" applyFont="1" applyFill="1" applyAlignment="1" applyProtection="1">
      <alignment horizontal="center" shrinkToFit="1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xl27" xfId="6"/>
    <cellStyle name="xl31" xfId="3"/>
    <cellStyle name="xl33" xfId="4"/>
    <cellStyle name="Обычный" xfId="0" builtinId="0"/>
    <cellStyle name="Обычный 2" xfId="1"/>
    <cellStyle name="Обычный 5" xf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tabSelected="1" view="pageBreakPreview" zoomScale="75" zoomScaleNormal="75" zoomScaleSheetLayoutView="75" workbookViewId="0">
      <selection activeCell="B2" sqref="B2:D2"/>
    </sheetView>
  </sheetViews>
  <sheetFormatPr defaultColWidth="9.140625" defaultRowHeight="14.25" x14ac:dyDescent="0.2"/>
  <cols>
    <col min="1" max="1" width="70" style="13" customWidth="1"/>
    <col min="2" max="2" width="18.5703125" style="14" customWidth="1"/>
    <col min="3" max="3" width="10.42578125" style="1" customWidth="1"/>
    <col min="4" max="4" width="14.42578125" style="15" customWidth="1"/>
    <col min="5" max="5" width="12" style="6" customWidth="1"/>
    <col min="6" max="6" width="9.28515625" style="1" bestFit="1" customWidth="1"/>
    <col min="7" max="16384" width="9.140625" style="1"/>
  </cols>
  <sheetData>
    <row r="1" spans="1:5" ht="31.5" customHeight="1" x14ac:dyDescent="0.2">
      <c r="B1" s="79" t="s">
        <v>192</v>
      </c>
      <c r="C1" s="79"/>
      <c r="D1" s="79"/>
    </row>
    <row r="2" spans="1:5" x14ac:dyDescent="0.2">
      <c r="B2" s="80" t="s">
        <v>238</v>
      </c>
      <c r="C2" s="80"/>
      <c r="D2" s="80"/>
    </row>
    <row r="3" spans="1:5" ht="18.75" customHeight="1" x14ac:dyDescent="0.2">
      <c r="B3" s="81"/>
      <c r="C3" s="81"/>
      <c r="D3" s="81"/>
    </row>
    <row r="4" spans="1:5" hidden="1" x14ac:dyDescent="0.2"/>
    <row r="5" spans="1:5" ht="70.5" customHeight="1" x14ac:dyDescent="0.25">
      <c r="A5" s="83" t="s">
        <v>107</v>
      </c>
      <c r="B5" s="84"/>
      <c r="C5" s="84"/>
      <c r="D5" s="85"/>
    </row>
    <row r="6" spans="1:5" ht="7.5" customHeight="1" x14ac:dyDescent="0.25">
      <c r="A6" s="87"/>
      <c r="B6" s="87"/>
      <c r="C6" s="87"/>
    </row>
    <row r="7" spans="1:5" ht="14.25" hidden="1" customHeight="1" x14ac:dyDescent="0.25">
      <c r="A7" s="16"/>
      <c r="B7" s="17"/>
      <c r="C7" s="18"/>
    </row>
    <row r="8" spans="1:5" hidden="1" x14ac:dyDescent="0.2"/>
    <row r="9" spans="1:5" ht="30" customHeight="1" x14ac:dyDescent="0.2">
      <c r="A9" s="86" t="s">
        <v>0</v>
      </c>
      <c r="B9" s="89" t="s">
        <v>5</v>
      </c>
      <c r="C9" s="91" t="s">
        <v>6</v>
      </c>
      <c r="D9" s="88" t="s">
        <v>108</v>
      </c>
    </row>
    <row r="10" spans="1:5" ht="3.75" customHeight="1" x14ac:dyDescent="0.2">
      <c r="A10" s="86"/>
      <c r="B10" s="90"/>
      <c r="C10" s="92"/>
      <c r="D10" s="88"/>
    </row>
    <row r="11" spans="1:5" x14ac:dyDescent="0.2">
      <c r="A11" s="19">
        <v>1</v>
      </c>
      <c r="B11" s="20">
        <v>2</v>
      </c>
      <c r="C11" s="21">
        <v>3</v>
      </c>
      <c r="D11" s="22">
        <v>4</v>
      </c>
    </row>
    <row r="12" spans="1:5" ht="54.75" customHeight="1" x14ac:dyDescent="0.25">
      <c r="A12" s="23" t="s">
        <v>113</v>
      </c>
      <c r="B12" s="24" t="s">
        <v>120</v>
      </c>
      <c r="C12" s="25"/>
      <c r="D12" s="26">
        <f>D13+D24+D28</f>
        <v>30088.600000000002</v>
      </c>
      <c r="E12" s="7"/>
    </row>
    <row r="13" spans="1:5" ht="23.25" customHeight="1" x14ac:dyDescent="0.25">
      <c r="A13" s="27" t="s">
        <v>36</v>
      </c>
      <c r="B13" s="24" t="s">
        <v>121</v>
      </c>
      <c r="C13" s="25"/>
      <c r="D13" s="26">
        <f>D14+D18</f>
        <v>1409.9</v>
      </c>
    </row>
    <row r="14" spans="1:5" ht="44.25" customHeight="1" x14ac:dyDescent="0.25">
      <c r="A14" s="27" t="s">
        <v>37</v>
      </c>
      <c r="B14" s="24" t="s">
        <v>122</v>
      </c>
      <c r="C14" s="25"/>
      <c r="D14" s="26">
        <f t="shared" ref="D14:D16" si="0">D15</f>
        <v>110</v>
      </c>
    </row>
    <row r="15" spans="1:5" ht="28.5" x14ac:dyDescent="0.2">
      <c r="A15" s="28" t="s">
        <v>18</v>
      </c>
      <c r="B15" s="29" t="s">
        <v>123</v>
      </c>
      <c r="C15" s="30"/>
      <c r="D15" s="31">
        <f t="shared" si="0"/>
        <v>110</v>
      </c>
    </row>
    <row r="16" spans="1:5" ht="25.5" customHeight="1" x14ac:dyDescent="0.2">
      <c r="A16" s="32" t="s">
        <v>99</v>
      </c>
      <c r="B16" s="29" t="s">
        <v>123</v>
      </c>
      <c r="C16" s="30">
        <v>200</v>
      </c>
      <c r="D16" s="31">
        <f t="shared" si="0"/>
        <v>110</v>
      </c>
    </row>
    <row r="17" spans="1:4" ht="31.5" customHeight="1" x14ac:dyDescent="0.2">
      <c r="A17" s="32" t="s">
        <v>34</v>
      </c>
      <c r="B17" s="29" t="s">
        <v>123</v>
      </c>
      <c r="C17" s="30">
        <v>240</v>
      </c>
      <c r="D17" s="31">
        <v>110</v>
      </c>
    </row>
    <row r="18" spans="1:4" ht="33" customHeight="1" x14ac:dyDescent="0.25">
      <c r="A18" s="33" t="s">
        <v>38</v>
      </c>
      <c r="B18" s="24" t="s">
        <v>124</v>
      </c>
      <c r="C18" s="25"/>
      <c r="D18" s="26">
        <f>D19</f>
        <v>1299.9000000000001</v>
      </c>
    </row>
    <row r="19" spans="1:4" ht="22.5" customHeight="1" x14ac:dyDescent="0.2">
      <c r="A19" s="34" t="s">
        <v>12</v>
      </c>
      <c r="B19" s="29" t="s">
        <v>125</v>
      </c>
      <c r="C19" s="30"/>
      <c r="D19" s="31">
        <f>D20+D22</f>
        <v>1299.9000000000001</v>
      </c>
    </row>
    <row r="20" spans="1:4" ht="28.5" x14ac:dyDescent="0.2">
      <c r="A20" s="32" t="s">
        <v>99</v>
      </c>
      <c r="B20" s="29" t="s">
        <v>125</v>
      </c>
      <c r="C20" s="30">
        <v>200</v>
      </c>
      <c r="D20" s="31">
        <f>D21</f>
        <v>1199.9000000000001</v>
      </c>
    </row>
    <row r="21" spans="1:4" ht="34.5" customHeight="1" x14ac:dyDescent="0.2">
      <c r="A21" s="32" t="s">
        <v>34</v>
      </c>
      <c r="B21" s="29" t="s">
        <v>125</v>
      </c>
      <c r="C21" s="30">
        <v>240</v>
      </c>
      <c r="D21" s="31">
        <v>1199.9000000000001</v>
      </c>
    </row>
    <row r="22" spans="1:4" ht="18" customHeight="1" x14ac:dyDescent="0.2">
      <c r="A22" s="32" t="s">
        <v>15</v>
      </c>
      <c r="B22" s="29" t="s">
        <v>125</v>
      </c>
      <c r="C22" s="30">
        <v>800</v>
      </c>
      <c r="D22" s="31">
        <f>D23</f>
        <v>100</v>
      </c>
    </row>
    <row r="23" spans="1:4" ht="24" customHeight="1" x14ac:dyDescent="0.2">
      <c r="A23" s="32" t="s">
        <v>13</v>
      </c>
      <c r="B23" s="29" t="s">
        <v>125</v>
      </c>
      <c r="C23" s="30">
        <v>850</v>
      </c>
      <c r="D23" s="31">
        <v>100</v>
      </c>
    </row>
    <row r="24" spans="1:4" ht="73.5" customHeight="1" x14ac:dyDescent="0.25">
      <c r="A24" s="27" t="s">
        <v>64</v>
      </c>
      <c r="B24" s="24" t="s">
        <v>126</v>
      </c>
      <c r="C24" s="24"/>
      <c r="D24" s="26">
        <f>D25</f>
        <v>21864.400000000001</v>
      </c>
    </row>
    <row r="25" spans="1:4" ht="60" x14ac:dyDescent="0.25">
      <c r="A25" s="27" t="s">
        <v>23</v>
      </c>
      <c r="B25" s="24" t="s">
        <v>127</v>
      </c>
      <c r="C25" s="24"/>
      <c r="D25" s="26">
        <f>D26</f>
        <v>21864.400000000001</v>
      </c>
    </row>
    <row r="26" spans="1:4" ht="28.5" customHeight="1" x14ac:dyDescent="0.2">
      <c r="A26" s="32" t="s">
        <v>99</v>
      </c>
      <c r="B26" s="29" t="s">
        <v>127</v>
      </c>
      <c r="C26" s="30">
        <v>200</v>
      </c>
      <c r="D26" s="31">
        <f t="shared" ref="D26" si="1">D27</f>
        <v>21864.400000000001</v>
      </c>
    </row>
    <row r="27" spans="1:4" ht="28.5" customHeight="1" x14ac:dyDescent="0.2">
      <c r="A27" s="32" t="s">
        <v>34</v>
      </c>
      <c r="B27" s="29" t="s">
        <v>127</v>
      </c>
      <c r="C27" s="30">
        <v>240</v>
      </c>
      <c r="D27" s="31">
        <f>21704.4+160</f>
        <v>21864.400000000001</v>
      </c>
    </row>
    <row r="28" spans="1:4" ht="22.5" customHeight="1" x14ac:dyDescent="0.25">
      <c r="A28" s="35" t="s">
        <v>60</v>
      </c>
      <c r="B28" s="24" t="s">
        <v>128</v>
      </c>
      <c r="C28" s="25"/>
      <c r="D28" s="26">
        <f>D29+D32</f>
        <v>6814.3</v>
      </c>
    </row>
    <row r="29" spans="1:4" ht="15" x14ac:dyDescent="0.25">
      <c r="A29" s="27" t="s">
        <v>1</v>
      </c>
      <c r="B29" s="24" t="s">
        <v>129</v>
      </c>
      <c r="C29" s="25"/>
      <c r="D29" s="26">
        <f>D30</f>
        <v>6779.3</v>
      </c>
    </row>
    <row r="30" spans="1:4" ht="57" x14ac:dyDescent="0.2">
      <c r="A30" s="32" t="s">
        <v>32</v>
      </c>
      <c r="B30" s="29" t="s">
        <v>129</v>
      </c>
      <c r="C30" s="30">
        <v>100</v>
      </c>
      <c r="D30" s="31">
        <f>D31</f>
        <v>6779.3</v>
      </c>
    </row>
    <row r="31" spans="1:4" ht="26.25" customHeight="1" x14ac:dyDescent="0.2">
      <c r="A31" s="32" t="s">
        <v>33</v>
      </c>
      <c r="B31" s="29" t="s">
        <v>129</v>
      </c>
      <c r="C31" s="30">
        <v>120</v>
      </c>
      <c r="D31" s="31">
        <v>6779.3</v>
      </c>
    </row>
    <row r="32" spans="1:4" x14ac:dyDescent="0.2">
      <c r="A32" s="34" t="s">
        <v>12</v>
      </c>
      <c r="B32" s="29" t="s">
        <v>130</v>
      </c>
      <c r="C32" s="30"/>
      <c r="D32" s="31">
        <f>D33</f>
        <v>35</v>
      </c>
    </row>
    <row r="33" spans="1:5" ht="28.5" x14ac:dyDescent="0.2">
      <c r="A33" s="32" t="s">
        <v>99</v>
      </c>
      <c r="B33" s="29" t="s">
        <v>130</v>
      </c>
      <c r="C33" s="30">
        <v>200</v>
      </c>
      <c r="D33" s="31">
        <f>D34</f>
        <v>35</v>
      </c>
    </row>
    <row r="34" spans="1:5" ht="28.5" x14ac:dyDescent="0.2">
      <c r="A34" s="32" t="s">
        <v>34</v>
      </c>
      <c r="B34" s="29" t="s">
        <v>130</v>
      </c>
      <c r="C34" s="30">
        <v>240</v>
      </c>
      <c r="D34" s="31">
        <v>35</v>
      </c>
    </row>
    <row r="35" spans="1:5" ht="45" x14ac:dyDescent="0.25">
      <c r="A35" s="27" t="s">
        <v>196</v>
      </c>
      <c r="B35" s="36" t="s">
        <v>193</v>
      </c>
      <c r="C35" s="37"/>
      <c r="D35" s="38">
        <f>D36</f>
        <v>1465.7</v>
      </c>
    </row>
    <row r="36" spans="1:5" ht="30.75" customHeight="1" x14ac:dyDescent="0.25">
      <c r="A36" s="27" t="s">
        <v>197</v>
      </c>
      <c r="B36" s="36" t="s">
        <v>194</v>
      </c>
      <c r="C36" s="39"/>
      <c r="D36" s="38">
        <f>D37</f>
        <v>1465.7</v>
      </c>
    </row>
    <row r="37" spans="1:5" ht="30" x14ac:dyDescent="0.25">
      <c r="A37" s="40" t="s">
        <v>198</v>
      </c>
      <c r="B37" s="36" t="s">
        <v>195</v>
      </c>
      <c r="C37" s="39"/>
      <c r="D37" s="38">
        <f>D38</f>
        <v>1465.7</v>
      </c>
    </row>
    <row r="38" spans="1:5" x14ac:dyDescent="0.2">
      <c r="A38" s="34" t="s">
        <v>26</v>
      </c>
      <c r="B38" s="41" t="s">
        <v>195</v>
      </c>
      <c r="C38" s="42">
        <v>300</v>
      </c>
      <c r="D38" s="43">
        <f>D39</f>
        <v>1465.7</v>
      </c>
    </row>
    <row r="39" spans="1:5" ht="28.5" x14ac:dyDescent="0.2">
      <c r="A39" s="44" t="s">
        <v>96</v>
      </c>
      <c r="B39" s="41" t="s">
        <v>195</v>
      </c>
      <c r="C39" s="42">
        <v>320</v>
      </c>
      <c r="D39" s="43">
        <v>1465.7</v>
      </c>
    </row>
    <row r="40" spans="1:5" ht="36.75" customHeight="1" x14ac:dyDescent="0.25">
      <c r="A40" s="23" t="s">
        <v>114</v>
      </c>
      <c r="B40" s="24" t="s">
        <v>131</v>
      </c>
      <c r="C40" s="25"/>
      <c r="D40" s="26">
        <f>D41+D44</f>
        <v>17892</v>
      </c>
    </row>
    <row r="41" spans="1:5" ht="23.25" customHeight="1" x14ac:dyDescent="0.25">
      <c r="A41" s="27" t="s">
        <v>1</v>
      </c>
      <c r="B41" s="24" t="s">
        <v>132</v>
      </c>
      <c r="C41" s="25"/>
      <c r="D41" s="26">
        <f>D42</f>
        <v>17129.5</v>
      </c>
    </row>
    <row r="42" spans="1:5" ht="42" customHeight="1" x14ac:dyDescent="0.2">
      <c r="A42" s="32" t="s">
        <v>32</v>
      </c>
      <c r="B42" s="29" t="s">
        <v>132</v>
      </c>
      <c r="C42" s="30">
        <v>100</v>
      </c>
      <c r="D42" s="31">
        <f>D43</f>
        <v>17129.5</v>
      </c>
    </row>
    <row r="43" spans="1:5" ht="12.75" customHeight="1" x14ac:dyDescent="0.2">
      <c r="A43" s="32" t="s">
        <v>33</v>
      </c>
      <c r="B43" s="29" t="s">
        <v>132</v>
      </c>
      <c r="C43" s="30">
        <v>120</v>
      </c>
      <c r="D43" s="31">
        <v>17129.5</v>
      </c>
    </row>
    <row r="44" spans="1:5" ht="31.5" customHeight="1" x14ac:dyDescent="0.25">
      <c r="A44" s="40" t="s">
        <v>101</v>
      </c>
      <c r="B44" s="24" t="s">
        <v>133</v>
      </c>
      <c r="C44" s="25"/>
      <c r="D44" s="45">
        <f>D45</f>
        <v>762.5</v>
      </c>
    </row>
    <row r="45" spans="1:5" ht="42" customHeight="1" x14ac:dyDescent="0.2">
      <c r="A45" s="32" t="s">
        <v>32</v>
      </c>
      <c r="B45" s="29" t="s">
        <v>133</v>
      </c>
      <c r="C45" s="30">
        <v>100</v>
      </c>
      <c r="D45" s="46">
        <f>D46</f>
        <v>762.5</v>
      </c>
    </row>
    <row r="46" spans="1:5" ht="32.25" customHeight="1" x14ac:dyDescent="0.2">
      <c r="A46" s="32" t="s">
        <v>33</v>
      </c>
      <c r="B46" s="29" t="s">
        <v>133</v>
      </c>
      <c r="C46" s="30">
        <v>120</v>
      </c>
      <c r="D46" s="46">
        <v>762.5</v>
      </c>
    </row>
    <row r="47" spans="1:5" ht="35.25" customHeight="1" x14ac:dyDescent="0.25">
      <c r="A47" s="47" t="s">
        <v>59</v>
      </c>
      <c r="B47" s="24" t="s">
        <v>134</v>
      </c>
      <c r="C47" s="25"/>
      <c r="D47" s="26">
        <f>D48+D66+D97+D117</f>
        <v>912950.99999999988</v>
      </c>
      <c r="E47" s="7"/>
    </row>
    <row r="48" spans="1:5" ht="17.25" customHeight="1" x14ac:dyDescent="0.25">
      <c r="A48" s="27" t="s">
        <v>39</v>
      </c>
      <c r="B48" s="24" t="s">
        <v>135</v>
      </c>
      <c r="C48" s="25"/>
      <c r="D48" s="26">
        <f>D49+D52+D55+D60+D63</f>
        <v>262607.09999999998</v>
      </c>
    </row>
    <row r="49" spans="1:4" ht="23.25" customHeight="1" x14ac:dyDescent="0.25">
      <c r="A49" s="27" t="s">
        <v>2</v>
      </c>
      <c r="B49" s="24" t="s">
        <v>136</v>
      </c>
      <c r="C49" s="25"/>
      <c r="D49" s="26">
        <f>D50</f>
        <v>83851</v>
      </c>
    </row>
    <row r="50" spans="1:4" ht="28.5" x14ac:dyDescent="0.2">
      <c r="A50" s="34" t="s">
        <v>40</v>
      </c>
      <c r="B50" s="29" t="s">
        <v>136</v>
      </c>
      <c r="C50" s="30">
        <v>600</v>
      </c>
      <c r="D50" s="31">
        <f>D51</f>
        <v>83851</v>
      </c>
    </row>
    <row r="51" spans="1:4" ht="25.5" customHeight="1" x14ac:dyDescent="0.2">
      <c r="A51" s="34" t="s">
        <v>16</v>
      </c>
      <c r="B51" s="29" t="s">
        <v>136</v>
      </c>
      <c r="C51" s="30">
        <v>610</v>
      </c>
      <c r="D51" s="31">
        <f>84053.2-202.2</f>
        <v>83851</v>
      </c>
    </row>
    <row r="52" spans="1:4" ht="66.75" customHeight="1" x14ac:dyDescent="0.25">
      <c r="A52" s="48" t="s">
        <v>211</v>
      </c>
      <c r="B52" s="24" t="s">
        <v>137</v>
      </c>
      <c r="C52" s="25"/>
      <c r="D52" s="26">
        <f>D53</f>
        <v>174280.1</v>
      </c>
    </row>
    <row r="53" spans="1:4" ht="28.5" x14ac:dyDescent="0.2">
      <c r="A53" s="34" t="s">
        <v>40</v>
      </c>
      <c r="B53" s="29" t="s">
        <v>137</v>
      </c>
      <c r="C53" s="30">
        <v>600</v>
      </c>
      <c r="D53" s="31">
        <f>D54</f>
        <v>174280.1</v>
      </c>
    </row>
    <row r="54" spans="1:4" ht="26.25" customHeight="1" x14ac:dyDescent="0.2">
      <c r="A54" s="34" t="s">
        <v>16</v>
      </c>
      <c r="B54" s="29" t="s">
        <v>137</v>
      </c>
      <c r="C54" s="30">
        <v>610</v>
      </c>
      <c r="D54" s="31">
        <v>174280.1</v>
      </c>
    </row>
    <row r="55" spans="1:4" ht="63" customHeight="1" x14ac:dyDescent="0.25">
      <c r="A55" s="27" t="s">
        <v>221</v>
      </c>
      <c r="B55" s="24" t="s">
        <v>138</v>
      </c>
      <c r="C55" s="49"/>
      <c r="D55" s="26">
        <f>D56+D58</f>
        <v>487.8</v>
      </c>
    </row>
    <row r="56" spans="1:4" ht="28.5" x14ac:dyDescent="0.2">
      <c r="A56" s="32" t="s">
        <v>99</v>
      </c>
      <c r="B56" s="29" t="s">
        <v>138</v>
      </c>
      <c r="C56" s="50">
        <v>200</v>
      </c>
      <c r="D56" s="31">
        <f>D57</f>
        <v>5</v>
      </c>
    </row>
    <row r="57" spans="1:4" ht="28.5" x14ac:dyDescent="0.2">
      <c r="A57" s="32" t="s">
        <v>34</v>
      </c>
      <c r="B57" s="29" t="s">
        <v>138</v>
      </c>
      <c r="C57" s="50">
        <v>240</v>
      </c>
      <c r="D57" s="31">
        <v>5</v>
      </c>
    </row>
    <row r="58" spans="1:4" x14ac:dyDescent="0.2">
      <c r="A58" s="34" t="s">
        <v>26</v>
      </c>
      <c r="B58" s="29" t="s">
        <v>138</v>
      </c>
      <c r="C58" s="30">
        <v>300</v>
      </c>
      <c r="D58" s="31">
        <f>D59</f>
        <v>482.8</v>
      </c>
    </row>
    <row r="59" spans="1:4" ht="24" customHeight="1" x14ac:dyDescent="0.2">
      <c r="A59" s="44" t="s">
        <v>96</v>
      </c>
      <c r="B59" s="29" t="s">
        <v>138</v>
      </c>
      <c r="C59" s="50">
        <v>320</v>
      </c>
      <c r="D59" s="31">
        <v>482.8</v>
      </c>
    </row>
    <row r="60" spans="1:4" ht="95.25" customHeight="1" x14ac:dyDescent="0.25">
      <c r="A60" s="48" t="s">
        <v>212</v>
      </c>
      <c r="B60" s="24" t="s">
        <v>139</v>
      </c>
      <c r="C60" s="25"/>
      <c r="D60" s="26">
        <f>D61</f>
        <v>2988.2</v>
      </c>
    </row>
    <row r="61" spans="1:4" ht="24" customHeight="1" x14ac:dyDescent="0.2">
      <c r="A61" s="34" t="s">
        <v>40</v>
      </c>
      <c r="B61" s="29" t="s">
        <v>139</v>
      </c>
      <c r="C61" s="30">
        <v>600</v>
      </c>
      <c r="D61" s="31">
        <f>D62</f>
        <v>2988.2</v>
      </c>
    </row>
    <row r="62" spans="1:4" ht="24" customHeight="1" x14ac:dyDescent="0.2">
      <c r="A62" s="44" t="s">
        <v>16</v>
      </c>
      <c r="B62" s="29" t="s">
        <v>139</v>
      </c>
      <c r="C62" s="30">
        <v>610</v>
      </c>
      <c r="D62" s="31">
        <v>2988.2</v>
      </c>
    </row>
    <row r="63" spans="1:4" ht="36" customHeight="1" x14ac:dyDescent="0.25">
      <c r="A63" s="40" t="s">
        <v>109</v>
      </c>
      <c r="B63" s="24" t="s">
        <v>140</v>
      </c>
      <c r="C63" s="30"/>
      <c r="D63" s="26">
        <f>D64</f>
        <v>1000</v>
      </c>
    </row>
    <row r="64" spans="1:4" ht="27.75" customHeight="1" x14ac:dyDescent="0.2">
      <c r="A64" s="34" t="s">
        <v>40</v>
      </c>
      <c r="B64" s="29" t="s">
        <v>140</v>
      </c>
      <c r="C64" s="30">
        <v>600</v>
      </c>
      <c r="D64" s="31">
        <f>D65</f>
        <v>1000</v>
      </c>
    </row>
    <row r="65" spans="1:4" ht="24" customHeight="1" x14ac:dyDescent="0.2">
      <c r="A65" s="44" t="s">
        <v>16</v>
      </c>
      <c r="B65" s="29" t="s">
        <v>140</v>
      </c>
      <c r="C65" s="30">
        <v>610</v>
      </c>
      <c r="D65" s="31">
        <v>1000</v>
      </c>
    </row>
    <row r="66" spans="1:4" ht="33" customHeight="1" x14ac:dyDescent="0.25">
      <c r="A66" s="27" t="s">
        <v>103</v>
      </c>
      <c r="B66" s="24" t="s">
        <v>141</v>
      </c>
      <c r="C66" s="25"/>
      <c r="D66" s="26">
        <f>D67+D70+D73+D76+D79+D82+D85+D88+D91+D94</f>
        <v>563292.39999999991</v>
      </c>
    </row>
    <row r="67" spans="1:4" ht="30" x14ac:dyDescent="0.25">
      <c r="A67" s="27" t="s">
        <v>41</v>
      </c>
      <c r="B67" s="24" t="s">
        <v>142</v>
      </c>
      <c r="C67" s="25"/>
      <c r="D67" s="26">
        <f>D68</f>
        <v>154746</v>
      </c>
    </row>
    <row r="68" spans="1:4" ht="28.5" x14ac:dyDescent="0.2">
      <c r="A68" s="34" t="s">
        <v>40</v>
      </c>
      <c r="B68" s="29" t="s">
        <v>142</v>
      </c>
      <c r="C68" s="30">
        <v>600</v>
      </c>
      <c r="D68" s="31">
        <f>D69</f>
        <v>154746</v>
      </c>
    </row>
    <row r="69" spans="1:4" ht="21" customHeight="1" x14ac:dyDescent="0.2">
      <c r="A69" s="34" t="s">
        <v>16</v>
      </c>
      <c r="B69" s="29" t="s">
        <v>142</v>
      </c>
      <c r="C69" s="30">
        <v>610</v>
      </c>
      <c r="D69" s="31">
        <v>154746</v>
      </c>
    </row>
    <row r="70" spans="1:4" ht="78.75" customHeight="1" x14ac:dyDescent="0.25">
      <c r="A70" s="51" t="s">
        <v>93</v>
      </c>
      <c r="B70" s="24" t="s">
        <v>143</v>
      </c>
      <c r="C70" s="25"/>
      <c r="D70" s="26">
        <f>D71</f>
        <v>2750</v>
      </c>
    </row>
    <row r="71" spans="1:4" ht="29.25" customHeight="1" x14ac:dyDescent="0.2">
      <c r="A71" s="34" t="s">
        <v>40</v>
      </c>
      <c r="B71" s="29" t="s">
        <v>143</v>
      </c>
      <c r="C71" s="30">
        <v>600</v>
      </c>
      <c r="D71" s="31">
        <f>D72</f>
        <v>2750</v>
      </c>
    </row>
    <row r="72" spans="1:4" ht="20.25" customHeight="1" x14ac:dyDescent="0.2">
      <c r="A72" s="52" t="s">
        <v>16</v>
      </c>
      <c r="B72" s="29" t="s">
        <v>143</v>
      </c>
      <c r="C72" s="30">
        <v>610</v>
      </c>
      <c r="D72" s="31">
        <v>2750</v>
      </c>
    </row>
    <row r="73" spans="1:4" ht="105" x14ac:dyDescent="0.25">
      <c r="A73" s="40" t="s">
        <v>213</v>
      </c>
      <c r="B73" s="24" t="s">
        <v>144</v>
      </c>
      <c r="C73" s="30"/>
      <c r="D73" s="26">
        <f>D74</f>
        <v>27888.799999999999</v>
      </c>
    </row>
    <row r="74" spans="1:4" ht="28.5" x14ac:dyDescent="0.2">
      <c r="A74" s="34" t="s">
        <v>40</v>
      </c>
      <c r="B74" s="29" t="s">
        <v>144</v>
      </c>
      <c r="C74" s="30">
        <v>600</v>
      </c>
      <c r="D74" s="31">
        <f>D75</f>
        <v>27888.799999999999</v>
      </c>
    </row>
    <row r="75" spans="1:4" x14ac:dyDescent="0.2">
      <c r="A75" s="44" t="s">
        <v>16</v>
      </c>
      <c r="B75" s="29" t="s">
        <v>144</v>
      </c>
      <c r="C75" s="30">
        <v>610</v>
      </c>
      <c r="D75" s="31">
        <v>27888.799999999999</v>
      </c>
    </row>
    <row r="76" spans="1:4" ht="60" x14ac:dyDescent="0.25">
      <c r="A76" s="53" t="s">
        <v>110</v>
      </c>
      <c r="B76" s="24" t="s">
        <v>145</v>
      </c>
      <c r="C76" s="30"/>
      <c r="D76" s="26">
        <f>D77</f>
        <v>3720.4</v>
      </c>
    </row>
    <row r="77" spans="1:4" ht="28.5" x14ac:dyDescent="0.2">
      <c r="A77" s="34" t="s">
        <v>40</v>
      </c>
      <c r="B77" s="29" t="s">
        <v>145</v>
      </c>
      <c r="C77" s="30">
        <v>600</v>
      </c>
      <c r="D77" s="31">
        <f>D78</f>
        <v>3720.4</v>
      </c>
    </row>
    <row r="78" spans="1:4" x14ac:dyDescent="0.2">
      <c r="A78" s="44" t="s">
        <v>16</v>
      </c>
      <c r="B78" s="29" t="s">
        <v>145</v>
      </c>
      <c r="C78" s="30">
        <v>610</v>
      </c>
      <c r="D78" s="31">
        <v>3720.4</v>
      </c>
    </row>
    <row r="79" spans="1:4" ht="90" customHeight="1" x14ac:dyDescent="0.25">
      <c r="A79" s="48" t="s">
        <v>214</v>
      </c>
      <c r="B79" s="24" t="s">
        <v>222</v>
      </c>
      <c r="C79" s="25"/>
      <c r="D79" s="26">
        <f>D80</f>
        <v>328842.40000000002</v>
      </c>
    </row>
    <row r="80" spans="1:4" ht="28.5" x14ac:dyDescent="0.2">
      <c r="A80" s="34" t="s">
        <v>40</v>
      </c>
      <c r="B80" s="29" t="s">
        <v>222</v>
      </c>
      <c r="C80" s="30">
        <v>600</v>
      </c>
      <c r="D80" s="31">
        <f>D81</f>
        <v>328842.40000000002</v>
      </c>
    </row>
    <row r="81" spans="1:4" x14ac:dyDescent="0.2">
      <c r="A81" s="34" t="s">
        <v>16</v>
      </c>
      <c r="B81" s="29" t="s">
        <v>222</v>
      </c>
      <c r="C81" s="30">
        <v>610</v>
      </c>
      <c r="D81" s="31">
        <v>328842.40000000002</v>
      </c>
    </row>
    <row r="82" spans="1:4" ht="45" x14ac:dyDescent="0.25">
      <c r="A82" s="54" t="s">
        <v>215</v>
      </c>
      <c r="B82" s="24" t="s">
        <v>146</v>
      </c>
      <c r="C82" s="25"/>
      <c r="D82" s="26">
        <f>D83</f>
        <v>6142.5</v>
      </c>
    </row>
    <row r="83" spans="1:4" ht="28.5" x14ac:dyDescent="0.2">
      <c r="A83" s="34" t="s">
        <v>40</v>
      </c>
      <c r="B83" s="29" t="s">
        <v>146</v>
      </c>
      <c r="C83" s="30">
        <v>600</v>
      </c>
      <c r="D83" s="31">
        <f>D84</f>
        <v>6142.5</v>
      </c>
    </row>
    <row r="84" spans="1:4" ht="20.25" customHeight="1" x14ac:dyDescent="0.2">
      <c r="A84" s="34" t="s">
        <v>16</v>
      </c>
      <c r="B84" s="29" t="s">
        <v>146</v>
      </c>
      <c r="C84" s="30">
        <v>610</v>
      </c>
      <c r="D84" s="31">
        <v>6142.5</v>
      </c>
    </row>
    <row r="85" spans="1:4" ht="103.5" customHeight="1" x14ac:dyDescent="0.25">
      <c r="A85" s="48" t="s">
        <v>216</v>
      </c>
      <c r="B85" s="24" t="s">
        <v>147</v>
      </c>
      <c r="C85" s="25"/>
      <c r="D85" s="26">
        <f>D86</f>
        <v>1869.9</v>
      </c>
    </row>
    <row r="86" spans="1:4" ht="24" customHeight="1" x14ac:dyDescent="0.2">
      <c r="A86" s="34" t="s">
        <v>40</v>
      </c>
      <c r="B86" s="29" t="s">
        <v>147</v>
      </c>
      <c r="C86" s="30">
        <v>600</v>
      </c>
      <c r="D86" s="31">
        <f>D87</f>
        <v>1869.9</v>
      </c>
    </row>
    <row r="87" spans="1:4" ht="20.25" customHeight="1" x14ac:dyDescent="0.2">
      <c r="A87" s="44" t="s">
        <v>16</v>
      </c>
      <c r="B87" s="29" t="s">
        <v>147</v>
      </c>
      <c r="C87" s="30">
        <v>610</v>
      </c>
      <c r="D87" s="31">
        <v>1869.9</v>
      </c>
    </row>
    <row r="88" spans="1:4" ht="30" x14ac:dyDescent="0.25">
      <c r="A88" s="40" t="s">
        <v>109</v>
      </c>
      <c r="B88" s="24" t="s">
        <v>148</v>
      </c>
      <c r="C88" s="30"/>
      <c r="D88" s="26">
        <f>D89</f>
        <v>1500</v>
      </c>
    </row>
    <row r="89" spans="1:4" ht="28.5" x14ac:dyDescent="0.2">
      <c r="A89" s="34" t="s">
        <v>40</v>
      </c>
      <c r="B89" s="29" t="s">
        <v>148</v>
      </c>
      <c r="C89" s="30">
        <v>600</v>
      </c>
      <c r="D89" s="31">
        <f>D90</f>
        <v>1500</v>
      </c>
    </row>
    <row r="90" spans="1:4" x14ac:dyDescent="0.2">
      <c r="A90" s="44" t="s">
        <v>16</v>
      </c>
      <c r="B90" s="29" t="s">
        <v>148</v>
      </c>
      <c r="C90" s="30">
        <v>610</v>
      </c>
      <c r="D90" s="31">
        <v>1500</v>
      </c>
    </row>
    <row r="91" spans="1:4" ht="50.25" customHeight="1" x14ac:dyDescent="0.25">
      <c r="A91" s="54" t="s">
        <v>202</v>
      </c>
      <c r="B91" s="36" t="s">
        <v>201</v>
      </c>
      <c r="C91" s="42"/>
      <c r="D91" s="38">
        <f>D92</f>
        <v>32615.200000000001</v>
      </c>
    </row>
    <row r="92" spans="1:4" ht="28.5" x14ac:dyDescent="0.2">
      <c r="A92" s="34" t="s">
        <v>40</v>
      </c>
      <c r="B92" s="37" t="s">
        <v>201</v>
      </c>
      <c r="C92" s="42">
        <v>600</v>
      </c>
      <c r="D92" s="43">
        <f>D93</f>
        <v>32615.200000000001</v>
      </c>
    </row>
    <row r="93" spans="1:4" x14ac:dyDescent="0.2">
      <c r="A93" s="44" t="s">
        <v>16</v>
      </c>
      <c r="B93" s="37" t="s">
        <v>201</v>
      </c>
      <c r="C93" s="42">
        <v>610</v>
      </c>
      <c r="D93" s="43">
        <v>32615.200000000001</v>
      </c>
    </row>
    <row r="94" spans="1:4" ht="60" x14ac:dyDescent="0.25">
      <c r="A94" s="48" t="s">
        <v>205</v>
      </c>
      <c r="B94" s="36" t="s">
        <v>217</v>
      </c>
      <c r="C94" s="42"/>
      <c r="D94" s="38">
        <f>D95</f>
        <v>3217.2</v>
      </c>
    </row>
    <row r="95" spans="1:4" ht="28.5" x14ac:dyDescent="0.2">
      <c r="A95" s="34" t="s">
        <v>40</v>
      </c>
      <c r="B95" s="37" t="s">
        <v>217</v>
      </c>
      <c r="C95" s="42">
        <v>600</v>
      </c>
      <c r="D95" s="43">
        <f>D96</f>
        <v>3217.2</v>
      </c>
    </row>
    <row r="96" spans="1:4" x14ac:dyDescent="0.2">
      <c r="A96" s="44" t="s">
        <v>16</v>
      </c>
      <c r="B96" s="37" t="s">
        <v>217</v>
      </c>
      <c r="C96" s="42">
        <v>610</v>
      </c>
      <c r="D96" s="43">
        <v>3217.2</v>
      </c>
    </row>
    <row r="97" spans="1:5" ht="29.25" customHeight="1" x14ac:dyDescent="0.25">
      <c r="A97" s="33" t="s">
        <v>52</v>
      </c>
      <c r="B97" s="24" t="s">
        <v>149</v>
      </c>
      <c r="C97" s="25"/>
      <c r="D97" s="26">
        <f>D98+D114+D101+D111+D108</f>
        <v>65805.399999999994</v>
      </c>
    </row>
    <row r="98" spans="1:5" ht="27" customHeight="1" x14ac:dyDescent="0.25">
      <c r="A98" s="27" t="s">
        <v>3</v>
      </c>
      <c r="B98" s="24" t="s">
        <v>150</v>
      </c>
      <c r="C98" s="25"/>
      <c r="D98" s="26">
        <f>D99</f>
        <v>52065.2</v>
      </c>
    </row>
    <row r="99" spans="1:5" ht="29.25" customHeight="1" x14ac:dyDescent="0.2">
      <c r="A99" s="34" t="s">
        <v>40</v>
      </c>
      <c r="B99" s="29" t="s">
        <v>150</v>
      </c>
      <c r="C99" s="30">
        <v>600</v>
      </c>
      <c r="D99" s="31">
        <f>D100</f>
        <v>52065.2</v>
      </c>
    </row>
    <row r="100" spans="1:5" s="2" customFormat="1" ht="15.75" x14ac:dyDescent="0.25">
      <c r="A100" s="34" t="s">
        <v>16</v>
      </c>
      <c r="B100" s="29" t="s">
        <v>150</v>
      </c>
      <c r="C100" s="30">
        <v>610</v>
      </c>
      <c r="D100" s="31">
        <v>52065.2</v>
      </c>
      <c r="E100" s="8"/>
    </row>
    <row r="101" spans="1:5" s="2" customFormat="1" ht="45" x14ac:dyDescent="0.25">
      <c r="A101" s="48" t="s">
        <v>65</v>
      </c>
      <c r="B101" s="24" t="s">
        <v>151</v>
      </c>
      <c r="C101" s="25"/>
      <c r="D101" s="26">
        <f>D102+D106</f>
        <v>6743</v>
      </c>
      <c r="E101" s="8"/>
    </row>
    <row r="102" spans="1:5" s="2" customFormat="1" ht="29.25" x14ac:dyDescent="0.25">
      <c r="A102" s="34" t="s">
        <v>40</v>
      </c>
      <c r="B102" s="29" t="s">
        <v>151</v>
      </c>
      <c r="C102" s="30">
        <v>600</v>
      </c>
      <c r="D102" s="31">
        <f>D103+D104+D105</f>
        <v>6643</v>
      </c>
      <c r="E102" s="8"/>
    </row>
    <row r="103" spans="1:5" s="2" customFormat="1" ht="15.75" x14ac:dyDescent="0.25">
      <c r="A103" s="34" t="s">
        <v>16</v>
      </c>
      <c r="B103" s="29" t="s">
        <v>151</v>
      </c>
      <c r="C103" s="30">
        <v>610</v>
      </c>
      <c r="D103" s="31">
        <f>9680.6-3237.6</f>
        <v>6443</v>
      </c>
      <c r="E103" s="8"/>
    </row>
    <row r="104" spans="1:5" s="2" customFormat="1" ht="15.75" x14ac:dyDescent="0.25">
      <c r="A104" s="44" t="s">
        <v>57</v>
      </c>
      <c r="B104" s="29" t="s">
        <v>151</v>
      </c>
      <c r="C104" s="30">
        <v>620</v>
      </c>
      <c r="D104" s="31">
        <v>100</v>
      </c>
      <c r="E104" s="8"/>
    </row>
    <row r="105" spans="1:5" s="2" customFormat="1" ht="43.5" x14ac:dyDescent="0.25">
      <c r="A105" s="44" t="s">
        <v>100</v>
      </c>
      <c r="B105" s="29" t="s">
        <v>151</v>
      </c>
      <c r="C105" s="30">
        <v>630</v>
      </c>
      <c r="D105" s="31">
        <v>100</v>
      </c>
      <c r="E105" s="8"/>
    </row>
    <row r="106" spans="1:5" s="2" customFormat="1" ht="15.75" x14ac:dyDescent="0.25">
      <c r="A106" s="44" t="s">
        <v>15</v>
      </c>
      <c r="B106" s="29" t="s">
        <v>151</v>
      </c>
      <c r="C106" s="30">
        <v>800</v>
      </c>
      <c r="D106" s="31">
        <f>D107</f>
        <v>100</v>
      </c>
      <c r="E106" s="8"/>
    </row>
    <row r="107" spans="1:5" s="2" customFormat="1" ht="46.5" customHeight="1" x14ac:dyDescent="0.25">
      <c r="A107" s="55" t="s">
        <v>91</v>
      </c>
      <c r="B107" s="29" t="s">
        <v>151</v>
      </c>
      <c r="C107" s="30">
        <v>810</v>
      </c>
      <c r="D107" s="31">
        <v>100</v>
      </c>
      <c r="E107" s="8"/>
    </row>
    <row r="108" spans="1:5" s="2" customFormat="1" ht="33.75" customHeight="1" x14ac:dyDescent="0.25">
      <c r="A108" s="33" t="s">
        <v>105</v>
      </c>
      <c r="B108" s="24" t="s">
        <v>152</v>
      </c>
      <c r="C108" s="25"/>
      <c r="D108" s="26">
        <f>D109</f>
        <v>250</v>
      </c>
      <c r="E108" s="8"/>
    </row>
    <row r="109" spans="1:5" s="2" customFormat="1" ht="25.5" customHeight="1" x14ac:dyDescent="0.25">
      <c r="A109" s="34" t="s">
        <v>40</v>
      </c>
      <c r="B109" s="29" t="s">
        <v>152</v>
      </c>
      <c r="C109" s="30">
        <v>600</v>
      </c>
      <c r="D109" s="31">
        <f>D110</f>
        <v>250</v>
      </c>
      <c r="E109" s="8"/>
    </row>
    <row r="110" spans="1:5" s="2" customFormat="1" ht="18" customHeight="1" x14ac:dyDescent="0.25">
      <c r="A110" s="44" t="s">
        <v>16</v>
      </c>
      <c r="B110" s="29" t="s">
        <v>152</v>
      </c>
      <c r="C110" s="30">
        <v>610</v>
      </c>
      <c r="D110" s="31">
        <v>250</v>
      </c>
      <c r="E110" s="8"/>
    </row>
    <row r="111" spans="1:5" s="2" customFormat="1" ht="57.75" customHeight="1" x14ac:dyDescent="0.25">
      <c r="A111" s="27" t="s">
        <v>219</v>
      </c>
      <c r="B111" s="24" t="s">
        <v>153</v>
      </c>
      <c r="C111" s="25"/>
      <c r="D111" s="26">
        <f>D112</f>
        <v>3368.7</v>
      </c>
      <c r="E111" s="8"/>
    </row>
    <row r="112" spans="1:5" s="2" customFormat="1" ht="27.75" customHeight="1" x14ac:dyDescent="0.25">
      <c r="A112" s="34" t="s">
        <v>40</v>
      </c>
      <c r="B112" s="29" t="s">
        <v>153</v>
      </c>
      <c r="C112" s="30">
        <v>600</v>
      </c>
      <c r="D112" s="31">
        <f>D113</f>
        <v>3368.7</v>
      </c>
      <c r="E112" s="8"/>
    </row>
    <row r="113" spans="1:5" s="2" customFormat="1" ht="15.75" x14ac:dyDescent="0.25">
      <c r="A113" s="34" t="s">
        <v>16</v>
      </c>
      <c r="B113" s="29" t="s">
        <v>153</v>
      </c>
      <c r="C113" s="30">
        <v>610</v>
      </c>
      <c r="D113" s="31">
        <v>3368.7</v>
      </c>
      <c r="E113" s="8"/>
    </row>
    <row r="114" spans="1:5" s="2" customFormat="1" ht="73.5" customHeight="1" x14ac:dyDescent="0.25">
      <c r="A114" s="54" t="s">
        <v>218</v>
      </c>
      <c r="B114" s="24" t="s">
        <v>154</v>
      </c>
      <c r="C114" s="25"/>
      <c r="D114" s="26">
        <f>D115</f>
        <v>3378.5</v>
      </c>
      <c r="E114" s="8"/>
    </row>
    <row r="115" spans="1:5" s="2" customFormat="1" ht="36.75" customHeight="1" x14ac:dyDescent="0.25">
      <c r="A115" s="34" t="s">
        <v>40</v>
      </c>
      <c r="B115" s="29" t="s">
        <v>154</v>
      </c>
      <c r="C115" s="30">
        <v>600</v>
      </c>
      <c r="D115" s="31">
        <f>D116</f>
        <v>3378.5</v>
      </c>
      <c r="E115" s="8"/>
    </row>
    <row r="116" spans="1:5" s="2" customFormat="1" ht="21.75" customHeight="1" x14ac:dyDescent="0.25">
      <c r="A116" s="34" t="s">
        <v>16</v>
      </c>
      <c r="B116" s="29" t="s">
        <v>154</v>
      </c>
      <c r="C116" s="30">
        <v>610</v>
      </c>
      <c r="D116" s="31">
        <v>3378.5</v>
      </c>
      <c r="E116" s="9"/>
    </row>
    <row r="117" spans="1:5" ht="30.75" customHeight="1" x14ac:dyDescent="0.25">
      <c r="A117" s="33" t="s">
        <v>90</v>
      </c>
      <c r="B117" s="24" t="s">
        <v>155</v>
      </c>
      <c r="C117" s="25"/>
      <c r="D117" s="26">
        <f>D118+D126+D123+D131</f>
        <v>21246.1</v>
      </c>
    </row>
    <row r="118" spans="1:5" ht="30.75" customHeight="1" x14ac:dyDescent="0.25">
      <c r="A118" s="27" t="s">
        <v>53</v>
      </c>
      <c r="B118" s="24" t="s">
        <v>156</v>
      </c>
      <c r="C118" s="25"/>
      <c r="D118" s="26">
        <f>D119+D121</f>
        <v>12160.1</v>
      </c>
    </row>
    <row r="119" spans="1:5" ht="55.5" customHeight="1" x14ac:dyDescent="0.2">
      <c r="A119" s="32" t="s">
        <v>32</v>
      </c>
      <c r="B119" s="29" t="s">
        <v>156</v>
      </c>
      <c r="C119" s="30">
        <v>100</v>
      </c>
      <c r="D119" s="31">
        <f>D120</f>
        <v>11120.4</v>
      </c>
    </row>
    <row r="120" spans="1:5" s="4" customFormat="1" ht="33" customHeight="1" x14ac:dyDescent="0.25">
      <c r="A120" s="34" t="s">
        <v>95</v>
      </c>
      <c r="B120" s="29" t="s">
        <v>156</v>
      </c>
      <c r="C120" s="30">
        <v>110</v>
      </c>
      <c r="D120" s="31">
        <v>11120.4</v>
      </c>
      <c r="E120" s="10"/>
    </row>
    <row r="121" spans="1:5" ht="30" customHeight="1" x14ac:dyDescent="0.2">
      <c r="A121" s="32" t="s">
        <v>99</v>
      </c>
      <c r="B121" s="29" t="s">
        <v>156</v>
      </c>
      <c r="C121" s="30">
        <v>200</v>
      </c>
      <c r="D121" s="31">
        <f>D122</f>
        <v>1039.7</v>
      </c>
    </row>
    <row r="122" spans="1:5" ht="24" customHeight="1" x14ac:dyDescent="0.2">
      <c r="A122" s="32" t="s">
        <v>34</v>
      </c>
      <c r="B122" s="29" t="s">
        <v>156</v>
      </c>
      <c r="C122" s="30">
        <v>240</v>
      </c>
      <c r="D122" s="31">
        <v>1039.7</v>
      </c>
    </row>
    <row r="123" spans="1:5" ht="23.25" customHeight="1" x14ac:dyDescent="0.25">
      <c r="A123" s="27" t="s">
        <v>1</v>
      </c>
      <c r="B123" s="24" t="s">
        <v>157</v>
      </c>
      <c r="C123" s="25"/>
      <c r="D123" s="26">
        <f>D124</f>
        <v>4800.3999999999996</v>
      </c>
    </row>
    <row r="124" spans="1:5" ht="39.75" customHeight="1" x14ac:dyDescent="0.2">
      <c r="A124" s="32" t="s">
        <v>32</v>
      </c>
      <c r="B124" s="29" t="s">
        <v>157</v>
      </c>
      <c r="C124" s="30">
        <v>100</v>
      </c>
      <c r="D124" s="31">
        <f>D125</f>
        <v>4800.3999999999996</v>
      </c>
    </row>
    <row r="125" spans="1:5" ht="27.75" customHeight="1" x14ac:dyDescent="0.2">
      <c r="A125" s="32" t="s">
        <v>33</v>
      </c>
      <c r="B125" s="29" t="s">
        <v>157</v>
      </c>
      <c r="C125" s="30">
        <v>120</v>
      </c>
      <c r="D125" s="31">
        <v>4800.3999999999996</v>
      </c>
    </row>
    <row r="126" spans="1:5" ht="17.25" customHeight="1" x14ac:dyDescent="0.25">
      <c r="A126" s="27" t="s">
        <v>203</v>
      </c>
      <c r="B126" s="24" t="s">
        <v>158</v>
      </c>
      <c r="C126" s="25"/>
      <c r="D126" s="26">
        <f>D127+D129</f>
        <v>82</v>
      </c>
    </row>
    <row r="127" spans="1:5" ht="62.25" customHeight="1" x14ac:dyDescent="0.2">
      <c r="A127" s="32" t="s">
        <v>32</v>
      </c>
      <c r="B127" s="29" t="s">
        <v>158</v>
      </c>
      <c r="C127" s="30">
        <v>100</v>
      </c>
      <c r="D127" s="31">
        <f>D128</f>
        <v>52.1</v>
      </c>
    </row>
    <row r="128" spans="1:5" ht="18.75" customHeight="1" x14ac:dyDescent="0.2">
      <c r="A128" s="34" t="s">
        <v>95</v>
      </c>
      <c r="B128" s="29" t="s">
        <v>158</v>
      </c>
      <c r="C128" s="30">
        <v>110</v>
      </c>
      <c r="D128" s="31">
        <v>52.1</v>
      </c>
    </row>
    <row r="129" spans="1:4" ht="25.5" customHeight="1" x14ac:dyDescent="0.2">
      <c r="A129" s="32" t="s">
        <v>99</v>
      </c>
      <c r="B129" s="29" t="s">
        <v>158</v>
      </c>
      <c r="C129" s="30">
        <v>200</v>
      </c>
      <c r="D129" s="31">
        <f>D130</f>
        <v>29.9</v>
      </c>
    </row>
    <row r="130" spans="1:4" ht="30.75" customHeight="1" x14ac:dyDescent="0.2">
      <c r="A130" s="32" t="s">
        <v>34</v>
      </c>
      <c r="B130" s="29" t="s">
        <v>158</v>
      </c>
      <c r="C130" s="30">
        <v>240</v>
      </c>
      <c r="D130" s="31">
        <v>29.9</v>
      </c>
    </row>
    <row r="131" spans="1:4" ht="59.25" customHeight="1" x14ac:dyDescent="0.25">
      <c r="A131" s="48" t="s">
        <v>200</v>
      </c>
      <c r="B131" s="36" t="s">
        <v>199</v>
      </c>
      <c r="C131" s="42"/>
      <c r="D131" s="56">
        <f>D132</f>
        <v>4203.6000000000004</v>
      </c>
    </row>
    <row r="132" spans="1:4" ht="30.75" customHeight="1" x14ac:dyDescent="0.2">
      <c r="A132" s="34" t="s">
        <v>40</v>
      </c>
      <c r="B132" s="57" t="s">
        <v>199</v>
      </c>
      <c r="C132" s="42">
        <v>600</v>
      </c>
      <c r="D132" s="43">
        <f>D133</f>
        <v>4203.6000000000004</v>
      </c>
    </row>
    <row r="133" spans="1:4" ht="30.75" customHeight="1" x14ac:dyDescent="0.2">
      <c r="A133" s="44" t="s">
        <v>16</v>
      </c>
      <c r="B133" s="57" t="s">
        <v>199</v>
      </c>
      <c r="C133" s="42">
        <v>610</v>
      </c>
      <c r="D133" s="43">
        <v>4203.6000000000004</v>
      </c>
    </row>
    <row r="134" spans="1:4" ht="48" customHeight="1" x14ac:dyDescent="0.25">
      <c r="A134" s="47" t="s">
        <v>115</v>
      </c>
      <c r="B134" s="24" t="s">
        <v>159</v>
      </c>
      <c r="C134" s="25"/>
      <c r="D134" s="26">
        <f>D135+D145</f>
        <v>37161.4</v>
      </c>
    </row>
    <row r="135" spans="1:4" ht="33" customHeight="1" x14ac:dyDescent="0.25">
      <c r="A135" s="58" t="s">
        <v>61</v>
      </c>
      <c r="B135" s="24" t="s">
        <v>160</v>
      </c>
      <c r="C135" s="25"/>
      <c r="D135" s="26">
        <f>D136+D139+D142</f>
        <v>37061.4</v>
      </c>
    </row>
    <row r="136" spans="1:4" ht="23.25" customHeight="1" x14ac:dyDescent="0.25">
      <c r="A136" s="27" t="s">
        <v>48</v>
      </c>
      <c r="B136" s="24" t="s">
        <v>161</v>
      </c>
      <c r="C136" s="25"/>
      <c r="D136" s="26">
        <f>D137</f>
        <v>25611.4</v>
      </c>
    </row>
    <row r="137" spans="1:4" ht="28.5" customHeight="1" x14ac:dyDescent="0.2">
      <c r="A137" s="34" t="s">
        <v>40</v>
      </c>
      <c r="B137" s="29" t="s">
        <v>161</v>
      </c>
      <c r="C137" s="30">
        <v>600</v>
      </c>
      <c r="D137" s="31">
        <f>D138</f>
        <v>25611.4</v>
      </c>
    </row>
    <row r="138" spans="1:4" ht="19.5" customHeight="1" x14ac:dyDescent="0.2">
      <c r="A138" s="34" t="s">
        <v>16</v>
      </c>
      <c r="B138" s="29" t="s">
        <v>161</v>
      </c>
      <c r="C138" s="30">
        <v>610</v>
      </c>
      <c r="D138" s="31">
        <v>25611.4</v>
      </c>
    </row>
    <row r="139" spans="1:4" ht="27.75" customHeight="1" x14ac:dyDescent="0.25">
      <c r="A139" s="27" t="s">
        <v>49</v>
      </c>
      <c r="B139" s="24" t="s">
        <v>162</v>
      </c>
      <c r="C139" s="25"/>
      <c r="D139" s="26">
        <f>D140</f>
        <v>1450</v>
      </c>
    </row>
    <row r="140" spans="1:4" ht="30" customHeight="1" x14ac:dyDescent="0.2">
      <c r="A140" s="34" t="s">
        <v>40</v>
      </c>
      <c r="B140" s="29" t="s">
        <v>162</v>
      </c>
      <c r="C140" s="30">
        <v>600</v>
      </c>
      <c r="D140" s="31">
        <f>D141</f>
        <v>1450</v>
      </c>
    </row>
    <row r="141" spans="1:4" ht="17.25" customHeight="1" x14ac:dyDescent="0.2">
      <c r="A141" s="34" t="s">
        <v>16</v>
      </c>
      <c r="B141" s="29" t="s">
        <v>162</v>
      </c>
      <c r="C141" s="30">
        <v>610</v>
      </c>
      <c r="D141" s="31">
        <v>1450</v>
      </c>
    </row>
    <row r="142" spans="1:4" ht="63.75" customHeight="1" x14ac:dyDescent="0.25">
      <c r="A142" s="48" t="s">
        <v>205</v>
      </c>
      <c r="B142" s="24" t="s">
        <v>236</v>
      </c>
      <c r="C142" s="29"/>
      <c r="D142" s="56">
        <f>D143</f>
        <v>10000</v>
      </c>
    </row>
    <row r="143" spans="1:4" ht="17.25" customHeight="1" x14ac:dyDescent="0.2">
      <c r="A143" s="59" t="s">
        <v>7</v>
      </c>
      <c r="B143" s="29" t="s">
        <v>236</v>
      </c>
      <c r="C143" s="29" t="s">
        <v>225</v>
      </c>
      <c r="D143" s="60">
        <f>D144</f>
        <v>10000</v>
      </c>
    </row>
    <row r="144" spans="1:4" ht="17.25" customHeight="1" x14ac:dyDescent="0.2">
      <c r="A144" s="44" t="s">
        <v>206</v>
      </c>
      <c r="B144" s="29" t="s">
        <v>236</v>
      </c>
      <c r="C144" s="29" t="s">
        <v>237</v>
      </c>
      <c r="D144" s="60">
        <v>10000</v>
      </c>
    </row>
    <row r="145" spans="1:5" ht="31.5" customHeight="1" x14ac:dyDescent="0.25">
      <c r="A145" s="27" t="s">
        <v>62</v>
      </c>
      <c r="B145" s="24" t="s">
        <v>163</v>
      </c>
      <c r="C145" s="25"/>
      <c r="D145" s="26">
        <f t="shared" ref="D145:D147" si="2">D146</f>
        <v>100</v>
      </c>
    </row>
    <row r="146" spans="1:5" ht="20.25" customHeight="1" x14ac:dyDescent="0.25">
      <c r="A146" s="27" t="s">
        <v>43</v>
      </c>
      <c r="B146" s="24" t="s">
        <v>164</v>
      </c>
      <c r="C146" s="25"/>
      <c r="D146" s="26">
        <f t="shared" si="2"/>
        <v>100</v>
      </c>
    </row>
    <row r="147" spans="1:5" ht="26.25" customHeight="1" x14ac:dyDescent="0.2">
      <c r="A147" s="32" t="s">
        <v>99</v>
      </c>
      <c r="B147" s="29" t="s">
        <v>164</v>
      </c>
      <c r="C147" s="30">
        <v>200</v>
      </c>
      <c r="D147" s="46">
        <f t="shared" si="2"/>
        <v>100</v>
      </c>
    </row>
    <row r="148" spans="1:5" ht="26.25" customHeight="1" x14ac:dyDescent="0.2">
      <c r="A148" s="32" t="s">
        <v>34</v>
      </c>
      <c r="B148" s="29" t="s">
        <v>164</v>
      </c>
      <c r="C148" s="30">
        <v>240</v>
      </c>
      <c r="D148" s="46">
        <v>100</v>
      </c>
    </row>
    <row r="149" spans="1:5" ht="74.25" customHeight="1" x14ac:dyDescent="0.25">
      <c r="A149" s="61" t="s">
        <v>116</v>
      </c>
      <c r="B149" s="24" t="s">
        <v>165</v>
      </c>
      <c r="C149" s="30"/>
      <c r="D149" s="26">
        <f>D150+D158+D163+D179</f>
        <v>74677.799999999988</v>
      </c>
      <c r="E149" s="11"/>
    </row>
    <row r="150" spans="1:5" ht="63" customHeight="1" x14ac:dyDescent="0.25">
      <c r="A150" s="33" t="s">
        <v>104</v>
      </c>
      <c r="B150" s="24" t="s">
        <v>166</v>
      </c>
      <c r="C150" s="25"/>
      <c r="D150" s="26">
        <f>D151</f>
        <v>37462</v>
      </c>
    </row>
    <row r="151" spans="1:5" ht="34.5" customHeight="1" x14ac:dyDescent="0.25">
      <c r="A151" s="33" t="s">
        <v>45</v>
      </c>
      <c r="B151" s="24" t="s">
        <v>167</v>
      </c>
      <c r="C151" s="25"/>
      <c r="D151" s="26">
        <f>D152+D155</f>
        <v>37462</v>
      </c>
    </row>
    <row r="152" spans="1:5" ht="28.5" x14ac:dyDescent="0.2">
      <c r="A152" s="34" t="s">
        <v>9</v>
      </c>
      <c r="B152" s="29" t="s">
        <v>168</v>
      </c>
      <c r="C152" s="30"/>
      <c r="D152" s="31">
        <f>D153</f>
        <v>32469</v>
      </c>
    </row>
    <row r="153" spans="1:5" x14ac:dyDescent="0.2">
      <c r="A153" s="62" t="s">
        <v>7</v>
      </c>
      <c r="B153" s="29" t="s">
        <v>168</v>
      </c>
      <c r="C153" s="30">
        <v>500</v>
      </c>
      <c r="D153" s="31">
        <f>D154</f>
        <v>32469</v>
      </c>
    </row>
    <row r="154" spans="1:5" x14ac:dyDescent="0.2">
      <c r="A154" s="34" t="s">
        <v>46</v>
      </c>
      <c r="B154" s="29" t="s">
        <v>168</v>
      </c>
      <c r="C154" s="30">
        <v>510</v>
      </c>
      <c r="D154" s="31">
        <v>32469</v>
      </c>
    </row>
    <row r="155" spans="1:5" ht="90" x14ac:dyDescent="0.25">
      <c r="A155" s="27" t="s">
        <v>22</v>
      </c>
      <c r="B155" s="24" t="s">
        <v>169</v>
      </c>
      <c r="C155" s="25"/>
      <c r="D155" s="26">
        <f>D156</f>
        <v>4993</v>
      </c>
    </row>
    <row r="156" spans="1:5" x14ac:dyDescent="0.2">
      <c r="A156" s="62" t="s">
        <v>7</v>
      </c>
      <c r="B156" s="29" t="s">
        <v>169</v>
      </c>
      <c r="C156" s="30">
        <v>500</v>
      </c>
      <c r="D156" s="31">
        <f>D157</f>
        <v>4993</v>
      </c>
    </row>
    <row r="157" spans="1:5" ht="21" customHeight="1" x14ac:dyDescent="0.2">
      <c r="A157" s="34" t="s">
        <v>46</v>
      </c>
      <c r="B157" s="29" t="s">
        <v>169</v>
      </c>
      <c r="C157" s="30">
        <v>510</v>
      </c>
      <c r="D157" s="31">
        <v>4993</v>
      </c>
    </row>
    <row r="158" spans="1:5" ht="43.5" customHeight="1" x14ac:dyDescent="0.25">
      <c r="A158" s="33" t="s">
        <v>63</v>
      </c>
      <c r="B158" s="24" t="s">
        <v>170</v>
      </c>
      <c r="C158" s="30"/>
      <c r="D158" s="26">
        <f t="shared" ref="D158:D161" si="3">D159</f>
        <v>2330</v>
      </c>
    </row>
    <row r="159" spans="1:5" ht="42" customHeight="1" x14ac:dyDescent="0.25">
      <c r="A159" s="33" t="s">
        <v>47</v>
      </c>
      <c r="B159" s="24" t="s">
        <v>171</v>
      </c>
      <c r="C159" s="30"/>
      <c r="D159" s="26">
        <f t="shared" si="3"/>
        <v>2330</v>
      </c>
    </row>
    <row r="160" spans="1:5" ht="57.75" customHeight="1" x14ac:dyDescent="0.25">
      <c r="A160" s="34" t="s">
        <v>78</v>
      </c>
      <c r="B160" s="24" t="s">
        <v>172</v>
      </c>
      <c r="C160" s="25"/>
      <c r="D160" s="26">
        <f t="shared" si="3"/>
        <v>2330</v>
      </c>
    </row>
    <row r="161" spans="1:4" ht="22.5" customHeight="1" x14ac:dyDescent="0.2">
      <c r="A161" s="34" t="s">
        <v>7</v>
      </c>
      <c r="B161" s="29" t="s">
        <v>172</v>
      </c>
      <c r="C161" s="30">
        <v>500</v>
      </c>
      <c r="D161" s="31">
        <f t="shared" si="3"/>
        <v>2330</v>
      </c>
    </row>
    <row r="162" spans="1:4" ht="21.75" customHeight="1" x14ac:dyDescent="0.2">
      <c r="A162" s="34" t="s">
        <v>10</v>
      </c>
      <c r="B162" s="29" t="s">
        <v>172</v>
      </c>
      <c r="C162" s="30">
        <v>540</v>
      </c>
      <c r="D162" s="31">
        <v>2330</v>
      </c>
    </row>
    <row r="163" spans="1:4" ht="24" customHeight="1" x14ac:dyDescent="0.25">
      <c r="A163" s="27" t="s">
        <v>44</v>
      </c>
      <c r="B163" s="24" t="s">
        <v>173</v>
      </c>
      <c r="C163" s="25"/>
      <c r="D163" s="26">
        <f>D164+D171</f>
        <v>34835.799999999996</v>
      </c>
    </row>
    <row r="164" spans="1:4" ht="47.25" customHeight="1" x14ac:dyDescent="0.25">
      <c r="A164" s="27" t="s">
        <v>35</v>
      </c>
      <c r="B164" s="24" t="s">
        <v>174</v>
      </c>
      <c r="C164" s="25"/>
      <c r="D164" s="26">
        <f>D165+D168</f>
        <v>10922.6</v>
      </c>
    </row>
    <row r="165" spans="1:4" ht="27" customHeight="1" x14ac:dyDescent="0.25">
      <c r="A165" s="27" t="s">
        <v>1</v>
      </c>
      <c r="B165" s="24" t="s">
        <v>175</v>
      </c>
      <c r="C165" s="25"/>
      <c r="D165" s="26">
        <f>D166</f>
        <v>10627.5</v>
      </c>
    </row>
    <row r="166" spans="1:4" ht="53.25" customHeight="1" x14ac:dyDescent="0.2">
      <c r="A166" s="32" t="s">
        <v>32</v>
      </c>
      <c r="B166" s="29" t="s">
        <v>175</v>
      </c>
      <c r="C166" s="30">
        <v>100</v>
      </c>
      <c r="D166" s="31">
        <f>D167</f>
        <v>10627.5</v>
      </c>
    </row>
    <row r="167" spans="1:4" ht="26.25" customHeight="1" x14ac:dyDescent="0.2">
      <c r="A167" s="32" t="s">
        <v>33</v>
      </c>
      <c r="B167" s="29" t="s">
        <v>175</v>
      </c>
      <c r="C167" s="30">
        <v>120</v>
      </c>
      <c r="D167" s="31">
        <v>10627.5</v>
      </c>
    </row>
    <row r="168" spans="1:4" ht="25.5" customHeight="1" x14ac:dyDescent="0.25">
      <c r="A168" s="27" t="s">
        <v>203</v>
      </c>
      <c r="B168" s="24" t="s">
        <v>176</v>
      </c>
      <c r="C168" s="25"/>
      <c r="D168" s="26">
        <f>D169</f>
        <v>295.10000000000002</v>
      </c>
    </row>
    <row r="169" spans="1:4" ht="52.5" customHeight="1" x14ac:dyDescent="0.2">
      <c r="A169" s="32" t="s">
        <v>32</v>
      </c>
      <c r="B169" s="29" t="s">
        <v>176</v>
      </c>
      <c r="C169" s="30">
        <v>100</v>
      </c>
      <c r="D169" s="31">
        <f>D170</f>
        <v>295.10000000000002</v>
      </c>
    </row>
    <row r="170" spans="1:4" ht="36" customHeight="1" x14ac:dyDescent="0.2">
      <c r="A170" s="32" t="s">
        <v>33</v>
      </c>
      <c r="B170" s="29" t="s">
        <v>176</v>
      </c>
      <c r="C170" s="30">
        <v>120</v>
      </c>
      <c r="D170" s="31">
        <v>295.10000000000002</v>
      </c>
    </row>
    <row r="171" spans="1:4" ht="49.5" customHeight="1" x14ac:dyDescent="0.25">
      <c r="A171" s="33" t="s">
        <v>55</v>
      </c>
      <c r="B171" s="24" t="s">
        <v>177</v>
      </c>
      <c r="C171" s="25"/>
      <c r="D171" s="26">
        <f>D172</f>
        <v>23913.199999999997</v>
      </c>
    </row>
    <row r="172" spans="1:4" ht="37.5" customHeight="1" x14ac:dyDescent="0.25">
      <c r="A172" s="27" t="s">
        <v>53</v>
      </c>
      <c r="B172" s="24" t="s">
        <v>178</v>
      </c>
      <c r="C172" s="25"/>
      <c r="D172" s="26">
        <f>D173+D175+D177</f>
        <v>23913.199999999997</v>
      </c>
    </row>
    <row r="173" spans="1:4" ht="56.25" customHeight="1" x14ac:dyDescent="0.2">
      <c r="A173" s="32" t="s">
        <v>32</v>
      </c>
      <c r="B173" s="29" t="s">
        <v>178</v>
      </c>
      <c r="C173" s="30">
        <v>100</v>
      </c>
      <c r="D173" s="31">
        <f>D174</f>
        <v>17978.099999999999</v>
      </c>
    </row>
    <row r="174" spans="1:4" ht="17.25" customHeight="1" x14ac:dyDescent="0.2">
      <c r="A174" s="34" t="s">
        <v>95</v>
      </c>
      <c r="B174" s="29" t="s">
        <v>178</v>
      </c>
      <c r="C174" s="30">
        <v>110</v>
      </c>
      <c r="D174" s="31">
        <v>17978.099999999999</v>
      </c>
    </row>
    <row r="175" spans="1:4" ht="30.75" customHeight="1" x14ac:dyDescent="0.2">
      <c r="A175" s="32" t="s">
        <v>99</v>
      </c>
      <c r="B175" s="29" t="s">
        <v>178</v>
      </c>
      <c r="C175" s="30">
        <v>200</v>
      </c>
      <c r="D175" s="31">
        <f>D176</f>
        <v>5929.1</v>
      </c>
    </row>
    <row r="176" spans="1:4" ht="30.75" customHeight="1" x14ac:dyDescent="0.2">
      <c r="A176" s="32" t="s">
        <v>34</v>
      </c>
      <c r="B176" s="29" t="s">
        <v>178</v>
      </c>
      <c r="C176" s="30">
        <v>240</v>
      </c>
      <c r="D176" s="31">
        <v>5929.1</v>
      </c>
    </row>
    <row r="177" spans="1:4" ht="21.75" customHeight="1" x14ac:dyDescent="0.2">
      <c r="A177" s="32" t="s">
        <v>15</v>
      </c>
      <c r="B177" s="29" t="s">
        <v>178</v>
      </c>
      <c r="C177" s="30">
        <v>800</v>
      </c>
      <c r="D177" s="31">
        <f>D178</f>
        <v>6</v>
      </c>
    </row>
    <row r="178" spans="1:4" ht="18" customHeight="1" x14ac:dyDescent="0.2">
      <c r="A178" s="32" t="s">
        <v>13</v>
      </c>
      <c r="B178" s="29" t="s">
        <v>178</v>
      </c>
      <c r="C178" s="30">
        <v>850</v>
      </c>
      <c r="D178" s="31">
        <v>6</v>
      </c>
    </row>
    <row r="179" spans="1:4" ht="33" customHeight="1" x14ac:dyDescent="0.25">
      <c r="A179" s="63" t="s">
        <v>111</v>
      </c>
      <c r="B179" s="24" t="s">
        <v>179</v>
      </c>
      <c r="C179" s="25"/>
      <c r="D179" s="26">
        <f>D180</f>
        <v>50</v>
      </c>
    </row>
    <row r="180" spans="1:4" ht="18" customHeight="1" x14ac:dyDescent="0.25">
      <c r="A180" s="64" t="s">
        <v>112</v>
      </c>
      <c r="B180" s="24" t="s">
        <v>180</v>
      </c>
      <c r="C180" s="25"/>
      <c r="D180" s="26">
        <f>D181</f>
        <v>50</v>
      </c>
    </row>
    <row r="181" spans="1:4" ht="36" customHeight="1" x14ac:dyDescent="0.2">
      <c r="A181" s="34" t="s">
        <v>40</v>
      </c>
      <c r="B181" s="29" t="s">
        <v>180</v>
      </c>
      <c r="C181" s="30">
        <v>600</v>
      </c>
      <c r="D181" s="31">
        <f>D182</f>
        <v>50</v>
      </c>
    </row>
    <row r="182" spans="1:4" ht="18" customHeight="1" x14ac:dyDescent="0.2">
      <c r="A182" s="44" t="s">
        <v>16</v>
      </c>
      <c r="B182" s="29" t="s">
        <v>180</v>
      </c>
      <c r="C182" s="30">
        <v>610</v>
      </c>
      <c r="D182" s="31">
        <v>50</v>
      </c>
    </row>
    <row r="183" spans="1:4" ht="57.75" customHeight="1" x14ac:dyDescent="0.25">
      <c r="A183" s="47" t="s">
        <v>117</v>
      </c>
      <c r="B183" s="24" t="s">
        <v>181</v>
      </c>
      <c r="C183" s="25"/>
      <c r="D183" s="26">
        <f>D184</f>
        <v>4738.3999999999996</v>
      </c>
    </row>
    <row r="184" spans="1:4" ht="33.75" customHeight="1" x14ac:dyDescent="0.25">
      <c r="A184" s="27" t="s">
        <v>11</v>
      </c>
      <c r="B184" s="24" t="s">
        <v>182</v>
      </c>
      <c r="C184" s="25"/>
      <c r="D184" s="26">
        <f>D185</f>
        <v>4738.3999999999996</v>
      </c>
    </row>
    <row r="185" spans="1:4" ht="56.25" customHeight="1" x14ac:dyDescent="0.2">
      <c r="A185" s="32" t="s">
        <v>32</v>
      </c>
      <c r="B185" s="29" t="s">
        <v>182</v>
      </c>
      <c r="C185" s="30">
        <v>100</v>
      </c>
      <c r="D185" s="31">
        <f>D186</f>
        <v>4738.3999999999996</v>
      </c>
    </row>
    <row r="186" spans="1:4" ht="20.25" customHeight="1" x14ac:dyDescent="0.2">
      <c r="A186" s="34" t="s">
        <v>95</v>
      </c>
      <c r="B186" s="29" t="s">
        <v>182</v>
      </c>
      <c r="C186" s="30">
        <v>110</v>
      </c>
      <c r="D186" s="31">
        <v>4738.3999999999996</v>
      </c>
    </row>
    <row r="187" spans="1:4" ht="36.75" customHeight="1" x14ac:dyDescent="0.25">
      <c r="A187" s="47" t="s">
        <v>118</v>
      </c>
      <c r="B187" s="24" t="s">
        <v>183</v>
      </c>
      <c r="C187" s="49"/>
      <c r="D187" s="26">
        <f>D188+D204</f>
        <v>18733.8</v>
      </c>
    </row>
    <row r="188" spans="1:4" ht="36" customHeight="1" x14ac:dyDescent="0.25">
      <c r="A188" s="27" t="s">
        <v>51</v>
      </c>
      <c r="B188" s="24" t="s">
        <v>184</v>
      </c>
      <c r="C188" s="49"/>
      <c r="D188" s="26">
        <f>D189+D192+D195+D198+D201</f>
        <v>13414.9</v>
      </c>
    </row>
    <row r="189" spans="1:4" ht="97.5" customHeight="1" x14ac:dyDescent="0.25">
      <c r="A189" s="27" t="s">
        <v>20</v>
      </c>
      <c r="B189" s="24" t="s">
        <v>185</v>
      </c>
      <c r="C189" s="49"/>
      <c r="D189" s="26">
        <f>D190</f>
        <v>90</v>
      </c>
    </row>
    <row r="190" spans="1:4" ht="26.25" customHeight="1" x14ac:dyDescent="0.2">
      <c r="A190" s="28" t="s">
        <v>26</v>
      </c>
      <c r="B190" s="29" t="s">
        <v>185</v>
      </c>
      <c r="C190" s="30">
        <v>300</v>
      </c>
      <c r="D190" s="31">
        <f>D191</f>
        <v>90</v>
      </c>
    </row>
    <row r="191" spans="1:4" ht="30.75" customHeight="1" x14ac:dyDescent="0.2">
      <c r="A191" s="28" t="s">
        <v>17</v>
      </c>
      <c r="B191" s="29" t="s">
        <v>185</v>
      </c>
      <c r="C191" s="50">
        <v>310</v>
      </c>
      <c r="D191" s="31">
        <v>90</v>
      </c>
    </row>
    <row r="192" spans="1:4" ht="31.5" customHeight="1" x14ac:dyDescent="0.25">
      <c r="A192" s="27" t="s">
        <v>21</v>
      </c>
      <c r="B192" s="24" t="s">
        <v>186</v>
      </c>
      <c r="C192" s="50"/>
      <c r="D192" s="26">
        <f>D193</f>
        <v>231.5</v>
      </c>
    </row>
    <row r="193" spans="1:5" ht="27.75" customHeight="1" x14ac:dyDescent="0.2">
      <c r="A193" s="28" t="s">
        <v>26</v>
      </c>
      <c r="B193" s="29" t="s">
        <v>186</v>
      </c>
      <c r="C193" s="30">
        <v>300</v>
      </c>
      <c r="D193" s="31">
        <f>D194</f>
        <v>231.5</v>
      </c>
    </row>
    <row r="194" spans="1:5" ht="32.25" customHeight="1" x14ac:dyDescent="0.2">
      <c r="A194" s="44" t="s">
        <v>96</v>
      </c>
      <c r="B194" s="29" t="s">
        <v>186</v>
      </c>
      <c r="C194" s="50">
        <v>320</v>
      </c>
      <c r="D194" s="31">
        <v>231.5</v>
      </c>
    </row>
    <row r="195" spans="1:5" ht="50.25" customHeight="1" x14ac:dyDescent="0.25">
      <c r="A195" s="27" t="s">
        <v>28</v>
      </c>
      <c r="B195" s="24" t="s">
        <v>187</v>
      </c>
      <c r="C195" s="25"/>
      <c r="D195" s="26">
        <f>D196</f>
        <v>1074.4000000000001</v>
      </c>
    </row>
    <row r="196" spans="1:5" ht="17.25" customHeight="1" x14ac:dyDescent="0.2">
      <c r="A196" s="28" t="s">
        <v>26</v>
      </c>
      <c r="B196" s="29" t="s">
        <v>187</v>
      </c>
      <c r="C196" s="30">
        <v>300</v>
      </c>
      <c r="D196" s="31">
        <f>D197</f>
        <v>1074.4000000000001</v>
      </c>
    </row>
    <row r="197" spans="1:5" x14ac:dyDescent="0.2">
      <c r="A197" s="28" t="s">
        <v>17</v>
      </c>
      <c r="B197" s="29" t="s">
        <v>187</v>
      </c>
      <c r="C197" s="50">
        <v>310</v>
      </c>
      <c r="D197" s="31">
        <v>1074.4000000000001</v>
      </c>
    </row>
    <row r="198" spans="1:5" ht="15" x14ac:dyDescent="0.25">
      <c r="A198" s="27" t="s">
        <v>29</v>
      </c>
      <c r="B198" s="24" t="s">
        <v>188</v>
      </c>
      <c r="C198" s="25"/>
      <c r="D198" s="26">
        <f>D199</f>
        <v>800</v>
      </c>
      <c r="E198" s="82"/>
    </row>
    <row r="199" spans="1:5" x14ac:dyDescent="0.2">
      <c r="A199" s="28" t="s">
        <v>26</v>
      </c>
      <c r="B199" s="29" t="s">
        <v>188</v>
      </c>
      <c r="C199" s="30">
        <v>300</v>
      </c>
      <c r="D199" s="31">
        <f>D200</f>
        <v>800</v>
      </c>
      <c r="E199" s="82"/>
    </row>
    <row r="200" spans="1:5" ht="28.5" x14ac:dyDescent="0.2">
      <c r="A200" s="44" t="s">
        <v>96</v>
      </c>
      <c r="B200" s="29" t="s">
        <v>188</v>
      </c>
      <c r="C200" s="30">
        <v>320</v>
      </c>
      <c r="D200" s="31">
        <v>800</v>
      </c>
    </row>
    <row r="201" spans="1:5" ht="47.25" customHeight="1" x14ac:dyDescent="0.25">
      <c r="A201" s="27" t="s">
        <v>30</v>
      </c>
      <c r="B201" s="24" t="s">
        <v>189</v>
      </c>
      <c r="C201" s="25"/>
      <c r="D201" s="26">
        <f>D202</f>
        <v>11219</v>
      </c>
    </row>
    <row r="202" spans="1:5" x14ac:dyDescent="0.2">
      <c r="A202" s="28" t="s">
        <v>26</v>
      </c>
      <c r="B202" s="29" t="s">
        <v>189</v>
      </c>
      <c r="C202" s="30">
        <v>300</v>
      </c>
      <c r="D202" s="31">
        <f>D203</f>
        <v>11219</v>
      </c>
    </row>
    <row r="203" spans="1:5" ht="14.25" customHeight="1" x14ac:dyDescent="0.2">
      <c r="A203" s="28" t="s">
        <v>17</v>
      </c>
      <c r="B203" s="29" t="s">
        <v>189</v>
      </c>
      <c r="C203" s="50">
        <v>310</v>
      </c>
      <c r="D203" s="31">
        <v>11219</v>
      </c>
    </row>
    <row r="204" spans="1:5" ht="18.75" customHeight="1" x14ac:dyDescent="0.25">
      <c r="A204" s="27" t="s">
        <v>50</v>
      </c>
      <c r="B204" s="24" t="s">
        <v>190</v>
      </c>
      <c r="C204" s="25"/>
      <c r="D204" s="26">
        <f>D205</f>
        <v>5318.9</v>
      </c>
    </row>
    <row r="205" spans="1:5" ht="60" customHeight="1" x14ac:dyDescent="0.25">
      <c r="A205" s="54" t="s">
        <v>220</v>
      </c>
      <c r="B205" s="24" t="s">
        <v>191</v>
      </c>
      <c r="C205" s="30"/>
      <c r="D205" s="26">
        <f>D206+D208</f>
        <v>5318.9</v>
      </c>
    </row>
    <row r="206" spans="1:5" ht="63.75" customHeight="1" x14ac:dyDescent="0.2">
      <c r="A206" s="32" t="s">
        <v>32</v>
      </c>
      <c r="B206" s="29" t="s">
        <v>191</v>
      </c>
      <c r="C206" s="30">
        <v>100</v>
      </c>
      <c r="D206" s="31">
        <f>D207</f>
        <v>4867.2999999999993</v>
      </c>
    </row>
    <row r="207" spans="1:5" ht="27" customHeight="1" x14ac:dyDescent="0.2">
      <c r="A207" s="32" t="s">
        <v>33</v>
      </c>
      <c r="B207" s="29" t="s">
        <v>191</v>
      </c>
      <c r="C207" s="30">
        <v>120</v>
      </c>
      <c r="D207" s="31">
        <f>5318.9-451.6</f>
        <v>4867.2999999999993</v>
      </c>
    </row>
    <row r="208" spans="1:5" ht="24.75" customHeight="1" x14ac:dyDescent="0.2">
      <c r="A208" s="32" t="s">
        <v>99</v>
      </c>
      <c r="B208" s="29" t="s">
        <v>191</v>
      </c>
      <c r="C208" s="30">
        <v>200</v>
      </c>
      <c r="D208" s="31">
        <f>D209</f>
        <v>451.6</v>
      </c>
    </row>
    <row r="209" spans="1:5" ht="24" customHeight="1" x14ac:dyDescent="0.2">
      <c r="A209" s="32" t="s">
        <v>34</v>
      </c>
      <c r="B209" s="29" t="s">
        <v>191</v>
      </c>
      <c r="C209" s="30">
        <v>240</v>
      </c>
      <c r="D209" s="31">
        <v>451.6</v>
      </c>
    </row>
    <row r="210" spans="1:5" s="3" customFormat="1" ht="48" customHeight="1" x14ac:dyDescent="0.25">
      <c r="A210" s="47" t="s">
        <v>119</v>
      </c>
      <c r="B210" s="24" t="s">
        <v>85</v>
      </c>
      <c r="C210" s="30"/>
      <c r="D210" s="26">
        <f>D211</f>
        <v>80</v>
      </c>
      <c r="E210" s="9"/>
    </row>
    <row r="211" spans="1:5" ht="30" x14ac:dyDescent="0.25">
      <c r="A211" s="27" t="s">
        <v>66</v>
      </c>
      <c r="B211" s="29" t="s">
        <v>84</v>
      </c>
      <c r="C211" s="25"/>
      <c r="D211" s="26">
        <f>D212</f>
        <v>80</v>
      </c>
    </row>
    <row r="212" spans="1:5" x14ac:dyDescent="0.2">
      <c r="A212" s="44" t="s">
        <v>7</v>
      </c>
      <c r="B212" s="29" t="s">
        <v>84</v>
      </c>
      <c r="C212" s="30">
        <v>500</v>
      </c>
      <c r="D212" s="31">
        <f>D213</f>
        <v>80</v>
      </c>
    </row>
    <row r="213" spans="1:5" ht="15" customHeight="1" x14ac:dyDescent="0.2">
      <c r="A213" s="44" t="s">
        <v>10</v>
      </c>
      <c r="B213" s="29" t="s">
        <v>84</v>
      </c>
      <c r="C213" s="30">
        <v>540</v>
      </c>
      <c r="D213" s="31">
        <v>80</v>
      </c>
    </row>
    <row r="214" spans="1:5" ht="48.75" customHeight="1" x14ac:dyDescent="0.25">
      <c r="A214" s="65" t="s">
        <v>227</v>
      </c>
      <c r="B214" s="24" t="s">
        <v>223</v>
      </c>
      <c r="C214" s="29"/>
      <c r="D214" s="56">
        <f>D215</f>
        <v>1500</v>
      </c>
    </row>
    <row r="215" spans="1:5" ht="34.5" customHeight="1" x14ac:dyDescent="0.25">
      <c r="A215" s="66" t="s">
        <v>67</v>
      </c>
      <c r="B215" s="24" t="s">
        <v>224</v>
      </c>
      <c r="C215" s="29"/>
      <c r="D215" s="56">
        <f>D216</f>
        <v>1500</v>
      </c>
    </row>
    <row r="216" spans="1:5" ht="15" customHeight="1" x14ac:dyDescent="0.2">
      <c r="A216" s="44" t="s">
        <v>7</v>
      </c>
      <c r="B216" s="29" t="s">
        <v>224</v>
      </c>
      <c r="C216" s="29" t="s">
        <v>225</v>
      </c>
      <c r="D216" s="60">
        <f>D217</f>
        <v>1500</v>
      </c>
    </row>
    <row r="217" spans="1:5" ht="15" customHeight="1" x14ac:dyDescent="0.2">
      <c r="A217" s="44" t="s">
        <v>10</v>
      </c>
      <c r="B217" s="29" t="s">
        <v>224</v>
      </c>
      <c r="C217" s="29" t="s">
        <v>226</v>
      </c>
      <c r="D217" s="60">
        <v>1500</v>
      </c>
    </row>
    <row r="218" spans="1:5" ht="17.25" customHeight="1" x14ac:dyDescent="0.25">
      <c r="A218" s="47" t="s">
        <v>31</v>
      </c>
      <c r="B218" s="24" t="s">
        <v>68</v>
      </c>
      <c r="C218" s="25"/>
      <c r="D218" s="26">
        <f>D219+D229+D234+D237+D240+D243+D246+D249+D252+D260+D268+D287+D290+D293+D265+D222+D255+D281+D284+D226+D274</f>
        <v>127865.69999999998</v>
      </c>
    </row>
    <row r="219" spans="1:5" ht="44.25" customHeight="1" x14ac:dyDescent="0.25">
      <c r="A219" s="27" t="s">
        <v>56</v>
      </c>
      <c r="B219" s="24" t="s">
        <v>74</v>
      </c>
      <c r="C219" s="25"/>
      <c r="D219" s="26">
        <f>D220</f>
        <v>1860.5</v>
      </c>
    </row>
    <row r="220" spans="1:5" ht="26.25" customHeight="1" x14ac:dyDescent="0.2">
      <c r="A220" s="34" t="s">
        <v>40</v>
      </c>
      <c r="B220" s="29" t="s">
        <v>74</v>
      </c>
      <c r="C220" s="30">
        <v>600</v>
      </c>
      <c r="D220" s="31">
        <f>D221</f>
        <v>1860.5</v>
      </c>
    </row>
    <row r="221" spans="1:5" ht="15" customHeight="1" x14ac:dyDescent="0.2">
      <c r="A221" s="34" t="s">
        <v>57</v>
      </c>
      <c r="B221" s="29" t="s">
        <v>74</v>
      </c>
      <c r="C221" s="30">
        <v>620</v>
      </c>
      <c r="D221" s="31">
        <v>1860.5</v>
      </c>
    </row>
    <row r="222" spans="1:5" ht="30" customHeight="1" x14ac:dyDescent="0.25">
      <c r="A222" s="67" t="s">
        <v>98</v>
      </c>
      <c r="B222" s="24" t="s">
        <v>97</v>
      </c>
      <c r="C222" s="25"/>
      <c r="D222" s="26">
        <f>D223</f>
        <v>26833.3</v>
      </c>
    </row>
    <row r="223" spans="1:5" ht="57" customHeight="1" x14ac:dyDescent="0.2">
      <c r="A223" s="32" t="s">
        <v>32</v>
      </c>
      <c r="B223" s="29" t="s">
        <v>97</v>
      </c>
      <c r="C223" s="30">
        <v>100</v>
      </c>
      <c r="D223" s="31">
        <f>D225+D224</f>
        <v>26833.3</v>
      </c>
    </row>
    <row r="224" spans="1:5" ht="21" customHeight="1" x14ac:dyDescent="0.2">
      <c r="A224" s="34" t="s">
        <v>95</v>
      </c>
      <c r="B224" s="29" t="s">
        <v>97</v>
      </c>
      <c r="C224" s="30">
        <v>110</v>
      </c>
      <c r="D224" s="31">
        <f>10871.2+11347.4</f>
        <v>22218.6</v>
      </c>
    </row>
    <row r="225" spans="1:5" ht="27" customHeight="1" x14ac:dyDescent="0.2">
      <c r="A225" s="32" t="s">
        <v>33</v>
      </c>
      <c r="B225" s="29" t="s">
        <v>97</v>
      </c>
      <c r="C225" s="30">
        <v>120</v>
      </c>
      <c r="D225" s="31">
        <v>4614.7</v>
      </c>
    </row>
    <row r="226" spans="1:5" ht="33" customHeight="1" x14ac:dyDescent="0.25">
      <c r="A226" s="68" t="s">
        <v>230</v>
      </c>
      <c r="B226" s="24" t="s">
        <v>228</v>
      </c>
      <c r="C226" s="29"/>
      <c r="D226" s="56">
        <f>D227</f>
        <v>19822.5</v>
      </c>
    </row>
    <row r="227" spans="1:5" ht="27" customHeight="1" x14ac:dyDescent="0.2">
      <c r="A227" s="44" t="s">
        <v>15</v>
      </c>
      <c r="B227" s="29" t="s">
        <v>228</v>
      </c>
      <c r="C227" s="29" t="s">
        <v>24</v>
      </c>
      <c r="D227" s="60">
        <f>D228</f>
        <v>19822.5</v>
      </c>
    </row>
    <row r="228" spans="1:5" ht="27" customHeight="1" x14ac:dyDescent="0.2">
      <c r="A228" s="44" t="s">
        <v>92</v>
      </c>
      <c r="B228" s="29" t="s">
        <v>228</v>
      </c>
      <c r="C228" s="29" t="s">
        <v>229</v>
      </c>
      <c r="D228" s="60">
        <f>21232.9-1410.4</f>
        <v>19822.5</v>
      </c>
    </row>
    <row r="229" spans="1:5" ht="18" customHeight="1" x14ac:dyDescent="0.25">
      <c r="A229" s="27" t="s">
        <v>8</v>
      </c>
      <c r="B229" s="24" t="s">
        <v>73</v>
      </c>
      <c r="C229" s="25"/>
      <c r="D229" s="26">
        <f>D232+D230</f>
        <v>3500</v>
      </c>
    </row>
    <row r="230" spans="1:5" ht="18" customHeight="1" x14ac:dyDescent="0.2">
      <c r="A230" s="34" t="s">
        <v>7</v>
      </c>
      <c r="B230" s="29" t="s">
        <v>73</v>
      </c>
      <c r="C230" s="30">
        <v>500</v>
      </c>
      <c r="D230" s="31">
        <f>D231</f>
        <v>200</v>
      </c>
    </row>
    <row r="231" spans="1:5" ht="18" customHeight="1" x14ac:dyDescent="0.2">
      <c r="A231" s="44" t="s">
        <v>10</v>
      </c>
      <c r="B231" s="29" t="s">
        <v>73</v>
      </c>
      <c r="C231" s="30">
        <v>540</v>
      </c>
      <c r="D231" s="31">
        <v>200</v>
      </c>
    </row>
    <row r="232" spans="1:5" ht="16.5" customHeight="1" x14ac:dyDescent="0.2">
      <c r="A232" s="44" t="s">
        <v>15</v>
      </c>
      <c r="B232" s="29" t="s">
        <v>73</v>
      </c>
      <c r="C232" s="30">
        <v>800</v>
      </c>
      <c r="D232" s="31">
        <f>D233</f>
        <v>3300</v>
      </c>
    </row>
    <row r="233" spans="1:5" ht="15" customHeight="1" x14ac:dyDescent="0.2">
      <c r="A233" s="44" t="s">
        <v>92</v>
      </c>
      <c r="B233" s="29" t="s">
        <v>73</v>
      </c>
      <c r="C233" s="30">
        <v>870</v>
      </c>
      <c r="D233" s="31">
        <v>3300</v>
      </c>
    </row>
    <row r="234" spans="1:5" ht="18" customHeight="1" x14ac:dyDescent="0.25">
      <c r="A234" s="27" t="s">
        <v>4</v>
      </c>
      <c r="B234" s="24" t="s">
        <v>69</v>
      </c>
      <c r="C234" s="25"/>
      <c r="D234" s="26">
        <f>D235</f>
        <v>2720.7</v>
      </c>
    </row>
    <row r="235" spans="1:5" ht="54" customHeight="1" x14ac:dyDescent="0.2">
      <c r="A235" s="32" t="s">
        <v>32</v>
      </c>
      <c r="B235" s="29" t="s">
        <v>69</v>
      </c>
      <c r="C235" s="30">
        <v>100</v>
      </c>
      <c r="D235" s="31">
        <f>D236</f>
        <v>2720.7</v>
      </c>
    </row>
    <row r="236" spans="1:5" ht="27" customHeight="1" x14ac:dyDescent="0.2">
      <c r="A236" s="32" t="s">
        <v>33</v>
      </c>
      <c r="B236" s="29" t="s">
        <v>69</v>
      </c>
      <c r="C236" s="30">
        <v>120</v>
      </c>
      <c r="D236" s="31">
        <v>2720.7</v>
      </c>
    </row>
    <row r="237" spans="1:5" s="4" customFormat="1" ht="16.5" customHeight="1" x14ac:dyDescent="0.25">
      <c r="A237" s="27" t="s">
        <v>1</v>
      </c>
      <c r="B237" s="24" t="s">
        <v>70</v>
      </c>
      <c r="C237" s="25"/>
      <c r="D237" s="26">
        <f>D238</f>
        <v>830.1</v>
      </c>
      <c r="E237" s="10"/>
    </row>
    <row r="238" spans="1:5" ht="53.25" customHeight="1" x14ac:dyDescent="0.2">
      <c r="A238" s="32" t="s">
        <v>32</v>
      </c>
      <c r="B238" s="29" t="s">
        <v>70</v>
      </c>
      <c r="C238" s="30">
        <v>100</v>
      </c>
      <c r="D238" s="31">
        <f>D239</f>
        <v>830.1</v>
      </c>
    </row>
    <row r="239" spans="1:5" ht="30.75" customHeight="1" x14ac:dyDescent="0.2">
      <c r="A239" s="32" t="s">
        <v>33</v>
      </c>
      <c r="B239" s="29" t="s">
        <v>70</v>
      </c>
      <c r="C239" s="30">
        <v>120</v>
      </c>
      <c r="D239" s="31">
        <v>830.1</v>
      </c>
    </row>
    <row r="240" spans="1:5" ht="30" customHeight="1" x14ac:dyDescent="0.25">
      <c r="A240" s="48" t="s">
        <v>87</v>
      </c>
      <c r="B240" s="24" t="s">
        <v>86</v>
      </c>
      <c r="C240" s="30"/>
      <c r="D240" s="26">
        <f>D241</f>
        <v>1245.5999999999999</v>
      </c>
    </row>
    <row r="241" spans="1:4" ht="59.25" customHeight="1" x14ac:dyDescent="0.2">
      <c r="A241" s="32" t="s">
        <v>32</v>
      </c>
      <c r="B241" s="29" t="s">
        <v>86</v>
      </c>
      <c r="C241" s="30">
        <v>100</v>
      </c>
      <c r="D241" s="31">
        <f>D242</f>
        <v>1245.5999999999999</v>
      </c>
    </row>
    <row r="242" spans="1:4" ht="30" customHeight="1" x14ac:dyDescent="0.2">
      <c r="A242" s="32" t="s">
        <v>33</v>
      </c>
      <c r="B242" s="29" t="s">
        <v>86</v>
      </c>
      <c r="C242" s="30">
        <v>120</v>
      </c>
      <c r="D242" s="31">
        <v>1245.5999999999999</v>
      </c>
    </row>
    <row r="243" spans="1:4" ht="14.25" customHeight="1" x14ac:dyDescent="0.25">
      <c r="A243" s="27" t="s">
        <v>42</v>
      </c>
      <c r="B243" s="24" t="s">
        <v>76</v>
      </c>
      <c r="C243" s="25"/>
      <c r="D243" s="26">
        <f>D244</f>
        <v>1999.1</v>
      </c>
    </row>
    <row r="244" spans="1:4" ht="15.75" customHeight="1" x14ac:dyDescent="0.2">
      <c r="A244" s="34" t="s">
        <v>26</v>
      </c>
      <c r="B244" s="29" t="s">
        <v>76</v>
      </c>
      <c r="C244" s="30">
        <v>300</v>
      </c>
      <c r="D244" s="31">
        <f>D245</f>
        <v>1999.1</v>
      </c>
    </row>
    <row r="245" spans="1:4" ht="17.25" customHeight="1" x14ac:dyDescent="0.2">
      <c r="A245" s="28" t="s">
        <v>17</v>
      </c>
      <c r="B245" s="29" t="s">
        <v>76</v>
      </c>
      <c r="C245" s="30">
        <v>310</v>
      </c>
      <c r="D245" s="31">
        <v>1999.1</v>
      </c>
    </row>
    <row r="246" spans="1:4" ht="42" customHeight="1" x14ac:dyDescent="0.25">
      <c r="A246" s="69" t="s">
        <v>82</v>
      </c>
      <c r="B246" s="24" t="s">
        <v>83</v>
      </c>
      <c r="C246" s="25"/>
      <c r="D246" s="26">
        <f>D247</f>
        <v>11.8</v>
      </c>
    </row>
    <row r="247" spans="1:4" ht="26.25" customHeight="1" x14ac:dyDescent="0.2">
      <c r="A247" s="32" t="s">
        <v>99</v>
      </c>
      <c r="B247" s="29" t="s">
        <v>83</v>
      </c>
      <c r="C247" s="30">
        <v>200</v>
      </c>
      <c r="D247" s="31">
        <f>D248</f>
        <v>11.8</v>
      </c>
    </row>
    <row r="248" spans="1:4" ht="24.75" customHeight="1" x14ac:dyDescent="0.2">
      <c r="A248" s="32" t="s">
        <v>34</v>
      </c>
      <c r="B248" s="29" t="s">
        <v>83</v>
      </c>
      <c r="C248" s="30">
        <v>240</v>
      </c>
      <c r="D248" s="31">
        <v>11.8</v>
      </c>
    </row>
    <row r="249" spans="1:4" ht="79.5" customHeight="1" x14ac:dyDescent="0.25">
      <c r="A249" s="27" t="s">
        <v>27</v>
      </c>
      <c r="B249" s="24" t="s">
        <v>75</v>
      </c>
      <c r="C249" s="24"/>
      <c r="D249" s="26">
        <f>D250</f>
        <v>49.6</v>
      </c>
    </row>
    <row r="250" spans="1:4" ht="15.75" customHeight="1" x14ac:dyDescent="0.2">
      <c r="A250" s="34" t="s">
        <v>15</v>
      </c>
      <c r="B250" s="29" t="s">
        <v>75</v>
      </c>
      <c r="C250" s="29" t="s">
        <v>24</v>
      </c>
      <c r="D250" s="31">
        <f>D251</f>
        <v>49.6</v>
      </c>
    </row>
    <row r="251" spans="1:4" ht="45.75" customHeight="1" x14ac:dyDescent="0.2">
      <c r="A251" s="70" t="s">
        <v>91</v>
      </c>
      <c r="B251" s="29" t="s">
        <v>75</v>
      </c>
      <c r="C251" s="29" t="s">
        <v>25</v>
      </c>
      <c r="D251" s="31">
        <v>49.6</v>
      </c>
    </row>
    <row r="252" spans="1:4" ht="46.5" customHeight="1" x14ac:dyDescent="0.25">
      <c r="A252" s="69" t="s">
        <v>207</v>
      </c>
      <c r="B252" s="24" t="s">
        <v>88</v>
      </c>
      <c r="C252" s="25"/>
      <c r="D252" s="26">
        <f>D253</f>
        <v>2346.6999999999998</v>
      </c>
    </row>
    <row r="253" spans="1:4" ht="24" customHeight="1" x14ac:dyDescent="0.2">
      <c r="A253" s="32" t="s">
        <v>99</v>
      </c>
      <c r="B253" s="29" t="s">
        <v>88</v>
      </c>
      <c r="C253" s="30">
        <v>200</v>
      </c>
      <c r="D253" s="31">
        <f>D254</f>
        <v>2346.6999999999998</v>
      </c>
    </row>
    <row r="254" spans="1:4" ht="24" customHeight="1" x14ac:dyDescent="0.2">
      <c r="A254" s="32" t="s">
        <v>34</v>
      </c>
      <c r="B254" s="29" t="s">
        <v>88</v>
      </c>
      <c r="C254" s="30">
        <v>240</v>
      </c>
      <c r="D254" s="31">
        <v>2346.6999999999998</v>
      </c>
    </row>
    <row r="255" spans="1:4" ht="15" x14ac:dyDescent="0.25">
      <c r="A255" s="27" t="s">
        <v>203</v>
      </c>
      <c r="B255" s="24" t="s">
        <v>106</v>
      </c>
      <c r="C255" s="25"/>
      <c r="D255" s="45">
        <f>D256+D258</f>
        <v>1456.7</v>
      </c>
    </row>
    <row r="256" spans="1:4" ht="58.5" customHeight="1" x14ac:dyDescent="0.2">
      <c r="A256" s="32" t="s">
        <v>32</v>
      </c>
      <c r="B256" s="29" t="s">
        <v>106</v>
      </c>
      <c r="C256" s="30">
        <v>100</v>
      </c>
      <c r="D256" s="46">
        <f>D257</f>
        <v>1446.7</v>
      </c>
    </row>
    <row r="257" spans="1:5" ht="29.25" customHeight="1" x14ac:dyDescent="0.2">
      <c r="A257" s="32" t="s">
        <v>33</v>
      </c>
      <c r="B257" s="29" t="s">
        <v>106</v>
      </c>
      <c r="C257" s="30">
        <v>120</v>
      </c>
      <c r="D257" s="46">
        <f>1456.7-10</f>
        <v>1446.7</v>
      </c>
    </row>
    <row r="258" spans="1:5" ht="28.5" x14ac:dyDescent="0.2">
      <c r="A258" s="32" t="s">
        <v>99</v>
      </c>
      <c r="B258" s="29" t="s">
        <v>106</v>
      </c>
      <c r="C258" s="30">
        <v>200</v>
      </c>
      <c r="D258" s="46">
        <f>D259</f>
        <v>10</v>
      </c>
    </row>
    <row r="259" spans="1:5" ht="28.5" x14ac:dyDescent="0.2">
      <c r="A259" s="32" t="s">
        <v>34</v>
      </c>
      <c r="B259" s="29" t="s">
        <v>106</v>
      </c>
      <c r="C259" s="30">
        <v>240</v>
      </c>
      <c r="D259" s="46">
        <v>10</v>
      </c>
    </row>
    <row r="260" spans="1:5" s="5" customFormat="1" ht="30" x14ac:dyDescent="0.25">
      <c r="A260" s="54" t="s">
        <v>102</v>
      </c>
      <c r="B260" s="24" t="s">
        <v>72</v>
      </c>
      <c r="C260" s="25"/>
      <c r="D260" s="45">
        <f>D261+D263</f>
        <v>6.1000000000000005</v>
      </c>
      <c r="E260" s="12"/>
    </row>
    <row r="261" spans="1:5" ht="27.75" customHeight="1" x14ac:dyDescent="0.2">
      <c r="A261" s="32" t="s">
        <v>99</v>
      </c>
      <c r="B261" s="29" t="s">
        <v>72</v>
      </c>
      <c r="C261" s="30">
        <v>200</v>
      </c>
      <c r="D261" s="46">
        <f>D262</f>
        <v>1.2</v>
      </c>
    </row>
    <row r="262" spans="1:5" ht="28.5" x14ac:dyDescent="0.2">
      <c r="A262" s="32" t="s">
        <v>34</v>
      </c>
      <c r="B262" s="29" t="s">
        <v>72</v>
      </c>
      <c r="C262" s="30">
        <v>240</v>
      </c>
      <c r="D262" s="46">
        <v>1.2</v>
      </c>
    </row>
    <row r="263" spans="1:5" x14ac:dyDescent="0.2">
      <c r="A263" s="34" t="s">
        <v>7</v>
      </c>
      <c r="B263" s="29" t="s">
        <v>72</v>
      </c>
      <c r="C263" s="30">
        <v>500</v>
      </c>
      <c r="D263" s="31">
        <f>D264</f>
        <v>4.9000000000000004</v>
      </c>
    </row>
    <row r="264" spans="1:5" x14ac:dyDescent="0.2">
      <c r="A264" s="34" t="s">
        <v>14</v>
      </c>
      <c r="B264" s="29" t="s">
        <v>72</v>
      </c>
      <c r="C264" s="30">
        <v>530</v>
      </c>
      <c r="D264" s="31">
        <v>4.9000000000000004</v>
      </c>
    </row>
    <row r="265" spans="1:5" ht="45" x14ac:dyDescent="0.25">
      <c r="A265" s="48" t="s">
        <v>208</v>
      </c>
      <c r="B265" s="24" t="s">
        <v>94</v>
      </c>
      <c r="C265" s="30"/>
      <c r="D265" s="45">
        <f>D266</f>
        <v>134</v>
      </c>
    </row>
    <row r="266" spans="1:5" ht="56.25" customHeight="1" x14ac:dyDescent="0.2">
      <c r="A266" s="32" t="s">
        <v>32</v>
      </c>
      <c r="B266" s="29" t="s">
        <v>94</v>
      </c>
      <c r="C266" s="30">
        <v>100</v>
      </c>
      <c r="D266" s="31">
        <f>D267</f>
        <v>134</v>
      </c>
    </row>
    <row r="267" spans="1:5" ht="28.5" x14ac:dyDescent="0.2">
      <c r="A267" s="32" t="s">
        <v>33</v>
      </c>
      <c r="B267" s="29" t="s">
        <v>94</v>
      </c>
      <c r="C267" s="29" t="s">
        <v>89</v>
      </c>
      <c r="D267" s="31">
        <v>134</v>
      </c>
    </row>
    <row r="268" spans="1:5" ht="15" x14ac:dyDescent="0.25">
      <c r="A268" s="40" t="s">
        <v>12</v>
      </c>
      <c r="B268" s="24" t="s">
        <v>71</v>
      </c>
      <c r="C268" s="25"/>
      <c r="D268" s="26">
        <f>D269+D272</f>
        <v>146.5</v>
      </c>
    </row>
    <row r="269" spans="1:5" x14ac:dyDescent="0.2">
      <c r="A269" s="34" t="s">
        <v>26</v>
      </c>
      <c r="B269" s="29" t="s">
        <v>71</v>
      </c>
      <c r="C269" s="30">
        <v>300</v>
      </c>
      <c r="D269" s="31">
        <f>D270+D271</f>
        <v>88.5</v>
      </c>
    </row>
    <row r="270" spans="1:5" ht="28.5" x14ac:dyDescent="0.2">
      <c r="A270" s="44" t="s">
        <v>96</v>
      </c>
      <c r="B270" s="29" t="s">
        <v>71</v>
      </c>
      <c r="C270" s="30">
        <v>320</v>
      </c>
      <c r="D270" s="31">
        <v>34.5</v>
      </c>
    </row>
    <row r="271" spans="1:5" x14ac:dyDescent="0.2">
      <c r="A271" s="28" t="s">
        <v>58</v>
      </c>
      <c r="B271" s="29" t="s">
        <v>71</v>
      </c>
      <c r="C271" s="30">
        <v>350</v>
      </c>
      <c r="D271" s="31">
        <v>54</v>
      </c>
    </row>
    <row r="272" spans="1:5" x14ac:dyDescent="0.2">
      <c r="A272" s="44" t="s">
        <v>15</v>
      </c>
      <c r="B272" s="29" t="s">
        <v>71</v>
      </c>
      <c r="C272" s="30">
        <v>800</v>
      </c>
      <c r="D272" s="31">
        <f>D273</f>
        <v>58</v>
      </c>
    </row>
    <row r="273" spans="1:4" ht="18" customHeight="1" x14ac:dyDescent="0.2">
      <c r="A273" s="32" t="s">
        <v>13</v>
      </c>
      <c r="B273" s="29" t="s">
        <v>71</v>
      </c>
      <c r="C273" s="30">
        <v>850</v>
      </c>
      <c r="D273" s="31">
        <v>58</v>
      </c>
    </row>
    <row r="274" spans="1:4" ht="32.25" customHeight="1" x14ac:dyDescent="0.25">
      <c r="A274" s="48" t="s">
        <v>235</v>
      </c>
      <c r="B274" s="24" t="s">
        <v>231</v>
      </c>
      <c r="C274" s="29"/>
      <c r="D274" s="56">
        <f>D275+D277+D279</f>
        <v>1324.1</v>
      </c>
    </row>
    <row r="275" spans="1:4" ht="54.75" customHeight="1" x14ac:dyDescent="0.2">
      <c r="A275" s="32" t="s">
        <v>32</v>
      </c>
      <c r="B275" s="29" t="s">
        <v>231</v>
      </c>
      <c r="C275" s="29" t="s">
        <v>232</v>
      </c>
      <c r="D275" s="60">
        <f>D276</f>
        <v>703.4</v>
      </c>
    </row>
    <row r="276" spans="1:4" ht="26.25" customHeight="1" x14ac:dyDescent="0.2">
      <c r="A276" s="32" t="s">
        <v>33</v>
      </c>
      <c r="B276" s="29" t="s">
        <v>231</v>
      </c>
      <c r="C276" s="29" t="s">
        <v>89</v>
      </c>
      <c r="D276" s="60">
        <v>703.4</v>
      </c>
    </row>
    <row r="277" spans="1:4" ht="18" customHeight="1" x14ac:dyDescent="0.2">
      <c r="A277" s="34" t="s">
        <v>26</v>
      </c>
      <c r="B277" s="29" t="s">
        <v>231</v>
      </c>
      <c r="C277" s="29" t="s">
        <v>233</v>
      </c>
      <c r="D277" s="60">
        <f>D278</f>
        <v>241.4</v>
      </c>
    </row>
    <row r="278" spans="1:4" ht="18" customHeight="1" x14ac:dyDescent="0.2">
      <c r="A278" s="71" t="s">
        <v>58</v>
      </c>
      <c r="B278" s="29" t="s">
        <v>231</v>
      </c>
      <c r="C278" s="29" t="s">
        <v>234</v>
      </c>
      <c r="D278" s="60">
        <v>241.4</v>
      </c>
    </row>
    <row r="279" spans="1:4" ht="18" customHeight="1" x14ac:dyDescent="0.2">
      <c r="A279" s="44" t="s">
        <v>15</v>
      </c>
      <c r="B279" s="29" t="s">
        <v>231</v>
      </c>
      <c r="C279" s="29" t="s">
        <v>24</v>
      </c>
      <c r="D279" s="60">
        <f>D280</f>
        <v>379.3</v>
      </c>
    </row>
    <row r="280" spans="1:4" ht="18" customHeight="1" x14ac:dyDescent="0.2">
      <c r="A280" s="44" t="s">
        <v>92</v>
      </c>
      <c r="B280" s="29" t="s">
        <v>231</v>
      </c>
      <c r="C280" s="29" t="s">
        <v>229</v>
      </c>
      <c r="D280" s="60">
        <v>379.3</v>
      </c>
    </row>
    <row r="281" spans="1:4" ht="42" customHeight="1" x14ac:dyDescent="0.25">
      <c r="A281" s="48" t="s">
        <v>205</v>
      </c>
      <c r="B281" s="72" t="s">
        <v>204</v>
      </c>
      <c r="C281" s="73"/>
      <c r="D281" s="56">
        <f>D282</f>
        <v>27682.6</v>
      </c>
    </row>
    <row r="282" spans="1:4" ht="18" customHeight="1" x14ac:dyDescent="0.2">
      <c r="A282" s="59" t="s">
        <v>7</v>
      </c>
      <c r="B282" s="74" t="s">
        <v>204</v>
      </c>
      <c r="C282" s="73">
        <v>500</v>
      </c>
      <c r="D282" s="43">
        <f>D283</f>
        <v>27682.6</v>
      </c>
    </row>
    <row r="283" spans="1:4" ht="18" customHeight="1" x14ac:dyDescent="0.2">
      <c r="A283" s="44" t="s">
        <v>206</v>
      </c>
      <c r="B283" s="74" t="s">
        <v>204</v>
      </c>
      <c r="C283" s="73">
        <v>520</v>
      </c>
      <c r="D283" s="43">
        <v>27682.6</v>
      </c>
    </row>
    <row r="284" spans="1:4" ht="35.25" customHeight="1" x14ac:dyDescent="0.25">
      <c r="A284" s="40" t="s">
        <v>210</v>
      </c>
      <c r="B284" s="75" t="s">
        <v>209</v>
      </c>
      <c r="C284" s="73"/>
      <c r="D284" s="56">
        <f>D285</f>
        <v>21325.9</v>
      </c>
    </row>
    <row r="285" spans="1:4" ht="18" customHeight="1" x14ac:dyDescent="0.2">
      <c r="A285" s="59" t="s">
        <v>7</v>
      </c>
      <c r="B285" s="76" t="s">
        <v>209</v>
      </c>
      <c r="C285" s="73">
        <v>500</v>
      </c>
      <c r="D285" s="43">
        <f>D286</f>
        <v>21325.9</v>
      </c>
    </row>
    <row r="286" spans="1:4" ht="18" customHeight="1" x14ac:dyDescent="0.2">
      <c r="A286" s="59" t="s">
        <v>206</v>
      </c>
      <c r="B286" s="76" t="s">
        <v>209</v>
      </c>
      <c r="C286" s="73">
        <v>520</v>
      </c>
      <c r="D286" s="43">
        <v>21325.9</v>
      </c>
    </row>
    <row r="287" spans="1:4" ht="16.5" customHeight="1" x14ac:dyDescent="0.25">
      <c r="A287" s="27" t="s">
        <v>19</v>
      </c>
      <c r="B287" s="24" t="s">
        <v>81</v>
      </c>
      <c r="C287" s="25"/>
      <c r="D287" s="26">
        <f>D288</f>
        <v>3.6</v>
      </c>
    </row>
    <row r="288" spans="1:4" x14ac:dyDescent="0.2">
      <c r="A288" s="34" t="s">
        <v>26</v>
      </c>
      <c r="B288" s="29" t="s">
        <v>81</v>
      </c>
      <c r="C288" s="30">
        <v>300</v>
      </c>
      <c r="D288" s="31">
        <f>D289</f>
        <v>3.6</v>
      </c>
    </row>
    <row r="289" spans="1:4" x14ac:dyDescent="0.2">
      <c r="A289" s="28" t="s">
        <v>17</v>
      </c>
      <c r="B289" s="29" t="s">
        <v>81</v>
      </c>
      <c r="C289" s="30">
        <v>310</v>
      </c>
      <c r="D289" s="31">
        <v>3.6</v>
      </c>
    </row>
    <row r="290" spans="1:4" ht="60" customHeight="1" x14ac:dyDescent="0.25">
      <c r="A290" s="48" t="s">
        <v>77</v>
      </c>
      <c r="B290" s="24" t="s">
        <v>80</v>
      </c>
      <c r="C290" s="25"/>
      <c r="D290" s="26">
        <f>D291</f>
        <v>4737.6000000000004</v>
      </c>
    </row>
    <row r="291" spans="1:4" ht="53.25" customHeight="1" x14ac:dyDescent="0.2">
      <c r="A291" s="32" t="s">
        <v>32</v>
      </c>
      <c r="B291" s="29" t="s">
        <v>80</v>
      </c>
      <c r="C291" s="30">
        <v>100</v>
      </c>
      <c r="D291" s="31">
        <f>D292</f>
        <v>4737.6000000000004</v>
      </c>
    </row>
    <row r="292" spans="1:4" ht="12.75" customHeight="1" x14ac:dyDescent="0.2">
      <c r="A292" s="32" t="s">
        <v>33</v>
      </c>
      <c r="B292" s="29" t="s">
        <v>80</v>
      </c>
      <c r="C292" s="30">
        <v>120</v>
      </c>
      <c r="D292" s="31">
        <v>4737.6000000000004</v>
      </c>
    </row>
    <row r="293" spans="1:4" ht="15" customHeight="1" x14ac:dyDescent="0.25">
      <c r="A293" s="27" t="s">
        <v>67</v>
      </c>
      <c r="B293" s="24" t="s">
        <v>79</v>
      </c>
      <c r="C293" s="30"/>
      <c r="D293" s="26">
        <f>D294</f>
        <v>9828.6999999999989</v>
      </c>
    </row>
    <row r="294" spans="1:4" ht="14.25" customHeight="1" x14ac:dyDescent="0.2">
      <c r="A294" s="34" t="s">
        <v>7</v>
      </c>
      <c r="B294" s="29" t="s">
        <v>79</v>
      </c>
      <c r="C294" s="30">
        <v>500</v>
      </c>
      <c r="D294" s="31">
        <f>D295</f>
        <v>9828.6999999999989</v>
      </c>
    </row>
    <row r="295" spans="1:4" ht="12" customHeight="1" x14ac:dyDescent="0.2">
      <c r="A295" s="44" t="s">
        <v>10</v>
      </c>
      <c r="B295" s="29" t="s">
        <v>79</v>
      </c>
      <c r="C295" s="30">
        <v>540</v>
      </c>
      <c r="D295" s="31">
        <f>8418.3+1410.4</f>
        <v>9828.6999999999989</v>
      </c>
    </row>
    <row r="296" spans="1:4" ht="18.75" customHeight="1" x14ac:dyDescent="0.25">
      <c r="A296" s="27" t="s">
        <v>54</v>
      </c>
      <c r="B296" s="24"/>
      <c r="C296" s="25"/>
      <c r="D296" s="26">
        <f>D218+D187+D183+D149+D134+D47+D40+D12+D210+D35+D214</f>
        <v>1227154.3999999999</v>
      </c>
    </row>
    <row r="297" spans="1:4" x14ac:dyDescent="0.2">
      <c r="C297" s="77"/>
    </row>
    <row r="298" spans="1:4" x14ac:dyDescent="0.2">
      <c r="C298" s="77"/>
      <c r="D298" s="78"/>
    </row>
    <row r="299" spans="1:4" x14ac:dyDescent="0.2">
      <c r="C299" s="77"/>
      <c r="D299" s="78"/>
    </row>
    <row r="300" spans="1:4" x14ac:dyDescent="0.2">
      <c r="C300" s="77"/>
    </row>
    <row r="301" spans="1:4" x14ac:dyDescent="0.2">
      <c r="C301" s="77"/>
    </row>
    <row r="302" spans="1:4" x14ac:dyDescent="0.2">
      <c r="C302" s="77"/>
    </row>
    <row r="303" spans="1:4" x14ac:dyDescent="0.2">
      <c r="C303" s="77"/>
    </row>
    <row r="304" spans="1:4" x14ac:dyDescent="0.2">
      <c r="C304" s="77"/>
    </row>
    <row r="305" spans="3:3" x14ac:dyDescent="0.2">
      <c r="C305" s="77"/>
    </row>
    <row r="306" spans="3:3" x14ac:dyDescent="0.2">
      <c r="C306" s="77"/>
    </row>
    <row r="307" spans="3:3" x14ac:dyDescent="0.2">
      <c r="C307" s="77"/>
    </row>
    <row r="308" spans="3:3" x14ac:dyDescent="0.2">
      <c r="C308" s="77"/>
    </row>
    <row r="309" spans="3:3" x14ac:dyDescent="0.2">
      <c r="C309" s="77"/>
    </row>
    <row r="310" spans="3:3" x14ac:dyDescent="0.2">
      <c r="C310" s="77"/>
    </row>
    <row r="311" spans="3:3" x14ac:dyDescent="0.2">
      <c r="C311" s="77"/>
    </row>
    <row r="312" spans="3:3" x14ac:dyDescent="0.2">
      <c r="C312" s="77"/>
    </row>
    <row r="313" spans="3:3" x14ac:dyDescent="0.2">
      <c r="C313" s="77"/>
    </row>
    <row r="314" spans="3:3" x14ac:dyDescent="0.2">
      <c r="C314" s="77"/>
    </row>
    <row r="315" spans="3:3" x14ac:dyDescent="0.2">
      <c r="C315" s="77"/>
    </row>
    <row r="316" spans="3:3" x14ac:dyDescent="0.2">
      <c r="C316" s="77"/>
    </row>
  </sheetData>
  <autoFilter ref="A11:F296"/>
  <mergeCells count="10">
    <mergeCell ref="B1:D1"/>
    <mergeCell ref="B2:D2"/>
    <mergeCell ref="B3:D3"/>
    <mergeCell ref="E198:E199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2023-10-31T00:35:26Z</cp:lastPrinted>
  <dcterms:created xsi:type="dcterms:W3CDTF">2004-12-14T02:28:06Z</dcterms:created>
  <dcterms:modified xsi:type="dcterms:W3CDTF">2024-03-03T23:17:56Z</dcterms:modified>
</cp:coreProperties>
</file>