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ЛОСЬ" sheetId="1" r:id="rId1"/>
    <sheet name="Благородный олень" sheetId="12" r:id="rId2"/>
    <sheet name="КОСУЛЯ СИБ." sheetId="7" r:id="rId3"/>
    <sheet name="КАБАРГА" sheetId="9" r:id="rId4"/>
    <sheet name="ДСО" sheetId="8" r:id="rId5"/>
    <sheet name="СОБОЛЬ" sheetId="10" r:id="rId6"/>
    <sheet name="медведь" sheetId="13" r:id="rId7"/>
    <sheet name="РЫСЬ" sheetId="11" r:id="rId8"/>
    <sheet name="барсук" sheetId="14" r:id="rId9"/>
  </sheets>
  <calcPr calcId="145621"/>
</workbook>
</file>

<file path=xl/calcChain.xml><?xml version="1.0" encoding="utf-8"?>
<calcChain xmlns="http://schemas.openxmlformats.org/spreadsheetml/2006/main">
  <c r="E205" i="11" l="1"/>
  <c r="G205" i="11"/>
  <c r="I205" i="11"/>
  <c r="J205" i="11"/>
  <c r="K205" i="11"/>
  <c r="L205" i="11"/>
  <c r="M205" i="11"/>
  <c r="N205" i="11"/>
  <c r="O205" i="11"/>
  <c r="P205" i="11"/>
  <c r="Q205" i="11"/>
  <c r="R205" i="11"/>
  <c r="S205" i="11"/>
  <c r="T205" i="11"/>
  <c r="X205" i="11"/>
  <c r="Z205" i="11"/>
  <c r="AA205" i="11"/>
  <c r="AB205" i="11"/>
  <c r="AC205" i="11"/>
  <c r="AD205" i="11"/>
  <c r="AE205" i="11"/>
  <c r="D205" i="11"/>
  <c r="E204" i="10"/>
  <c r="G204" i="10"/>
  <c r="I204" i="10"/>
  <c r="J204" i="10"/>
  <c r="K204" i="10"/>
  <c r="L204" i="10"/>
  <c r="M204" i="10"/>
  <c r="N204" i="10"/>
  <c r="O204" i="10"/>
  <c r="P204" i="10"/>
  <c r="Q204" i="10"/>
  <c r="R204" i="10"/>
  <c r="S204" i="10"/>
  <c r="T204" i="10"/>
  <c r="V204" i="10"/>
  <c r="X204" i="10"/>
  <c r="Z204" i="10"/>
  <c r="AA204" i="10"/>
  <c r="AB204" i="10"/>
  <c r="AC204" i="10"/>
  <c r="AD204" i="10"/>
  <c r="AE204" i="10"/>
  <c r="D204" i="10"/>
  <c r="E206" i="9"/>
  <c r="G206" i="9"/>
  <c r="I206" i="9"/>
  <c r="J206" i="9"/>
  <c r="K206" i="9"/>
  <c r="L206" i="9"/>
  <c r="M206" i="9"/>
  <c r="N206" i="9"/>
  <c r="O206" i="9"/>
  <c r="P206" i="9"/>
  <c r="Q206" i="9"/>
  <c r="R206" i="9"/>
  <c r="S206" i="9"/>
  <c r="T206" i="9"/>
  <c r="V206" i="9"/>
  <c r="X206" i="9"/>
  <c r="Z206" i="9"/>
  <c r="AA206" i="9"/>
  <c r="AB206" i="9"/>
  <c r="AC206" i="9"/>
  <c r="AD206" i="9"/>
  <c r="AE206" i="9"/>
  <c r="D206" i="9"/>
  <c r="E219" i="7"/>
  <c r="G219" i="7"/>
  <c r="I219" i="7"/>
  <c r="J219" i="7"/>
  <c r="K219" i="7"/>
  <c r="L219" i="7"/>
  <c r="M219" i="7"/>
  <c r="N219" i="7"/>
  <c r="O219" i="7"/>
  <c r="P219" i="7"/>
  <c r="Q219" i="7"/>
  <c r="R219" i="7"/>
  <c r="S219" i="7"/>
  <c r="T219" i="7"/>
  <c r="V219" i="7"/>
  <c r="X219" i="7"/>
  <c r="Z219" i="7"/>
  <c r="AA219" i="7"/>
  <c r="AB219" i="7"/>
  <c r="AC219" i="7"/>
  <c r="AD219" i="7"/>
  <c r="AE219" i="7"/>
  <c r="D219" i="7"/>
  <c r="E207" i="1"/>
  <c r="G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V207" i="1"/>
  <c r="X207" i="1"/>
  <c r="Z207" i="1"/>
  <c r="AA207" i="1"/>
  <c r="AB207" i="1"/>
  <c r="AC207" i="1"/>
  <c r="AD207" i="1"/>
  <c r="AE207" i="1"/>
  <c r="D207" i="1"/>
  <c r="H91" i="14"/>
  <c r="D204" i="14"/>
  <c r="G204" i="14"/>
  <c r="I204" i="14"/>
  <c r="J204" i="14"/>
  <c r="K204" i="14"/>
  <c r="L204" i="14"/>
  <c r="M204" i="14"/>
  <c r="N204" i="14"/>
  <c r="O204" i="14"/>
  <c r="P204" i="14"/>
  <c r="Q204" i="14"/>
  <c r="R204" i="14"/>
  <c r="S204" i="14"/>
  <c r="T204" i="14"/>
  <c r="V204" i="14"/>
  <c r="X204" i="14"/>
  <c r="Z204" i="14"/>
  <c r="AA204" i="14"/>
  <c r="AB204" i="14"/>
  <c r="AC204" i="14"/>
  <c r="AD204" i="14"/>
  <c r="AE204" i="14"/>
  <c r="E204" i="14"/>
  <c r="U204" i="13"/>
  <c r="U205" i="13"/>
  <c r="F20" i="1"/>
  <c r="F21" i="1"/>
  <c r="F22" i="1"/>
  <c r="F23" i="1"/>
  <c r="F24" i="1"/>
  <c r="F26" i="1"/>
  <c r="F27" i="1"/>
  <c r="F19" i="1"/>
  <c r="G214" i="12"/>
  <c r="G207" i="13"/>
  <c r="Y145" i="8"/>
  <c r="Y96" i="8"/>
  <c r="Y97" i="8"/>
  <c r="H60" i="8"/>
  <c r="H59" i="8"/>
  <c r="H145" i="8"/>
  <c r="H149" i="1"/>
  <c r="U150" i="1" l="1"/>
  <c r="U151" i="1"/>
  <c r="U149" i="1"/>
  <c r="Y20" i="13"/>
  <c r="G204" i="8" l="1"/>
  <c r="E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V204" i="8"/>
  <c r="W204" i="8" s="1"/>
  <c r="X204" i="8"/>
  <c r="Y204" i="8" s="1"/>
  <c r="Z204" i="8"/>
  <c r="AA204" i="8"/>
  <c r="AB204" i="8"/>
  <c r="AC204" i="8"/>
  <c r="AD204" i="8"/>
  <c r="AE204" i="8"/>
  <c r="D204" i="8"/>
  <c r="U204" i="8" l="1"/>
  <c r="H114" i="7"/>
  <c r="Y80" i="7"/>
  <c r="Y81" i="7"/>
  <c r="Y79" i="7"/>
  <c r="U99" i="7" l="1"/>
  <c r="H172" i="12" l="1"/>
  <c r="H173" i="12"/>
  <c r="H174" i="12"/>
  <c r="H175" i="12"/>
  <c r="H176" i="12"/>
  <c r="H177" i="12"/>
  <c r="H178" i="12"/>
  <c r="H179" i="12"/>
  <c r="H180" i="12"/>
  <c r="H181" i="12"/>
  <c r="H182" i="12"/>
  <c r="U171" i="12"/>
  <c r="U159" i="12"/>
  <c r="H122" i="12" l="1"/>
  <c r="H123" i="12"/>
  <c r="H113" i="12"/>
  <c r="H114" i="12"/>
  <c r="M207" i="13" l="1"/>
  <c r="E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V214" i="12"/>
  <c r="W214" i="12"/>
  <c r="X214" i="12"/>
  <c r="Z214" i="12"/>
  <c r="AA214" i="12"/>
  <c r="AB214" i="12"/>
  <c r="AC214" i="12"/>
  <c r="AD214" i="12"/>
  <c r="AE214" i="12"/>
  <c r="D214" i="12"/>
  <c r="E207" i="13" l="1"/>
  <c r="I207" i="13"/>
  <c r="J207" i="13"/>
  <c r="K207" i="13"/>
  <c r="L207" i="13"/>
  <c r="N207" i="13"/>
  <c r="O207" i="13"/>
  <c r="P207" i="13"/>
  <c r="Q207" i="13"/>
  <c r="R207" i="13"/>
  <c r="S207" i="13"/>
  <c r="T207" i="13"/>
  <c r="V207" i="13"/>
  <c r="W207" i="13"/>
  <c r="X207" i="13"/>
  <c r="Z207" i="13"/>
  <c r="AA207" i="13"/>
  <c r="AB207" i="13"/>
  <c r="AC207" i="13"/>
  <c r="AD207" i="13"/>
  <c r="AE207" i="13"/>
  <c r="D207" i="13"/>
  <c r="Y202" i="14"/>
  <c r="H202" i="14"/>
  <c r="F202" i="14"/>
  <c r="F201" i="14"/>
  <c r="Y200" i="14"/>
  <c r="U200" i="14"/>
  <c r="H200" i="14"/>
  <c r="F200" i="14"/>
  <c r="Y199" i="14"/>
  <c r="U199" i="14"/>
  <c r="H199" i="14"/>
  <c r="F199" i="14"/>
  <c r="F198" i="14"/>
  <c r="Y196" i="14"/>
  <c r="U196" i="14"/>
  <c r="H196" i="14"/>
  <c r="F196" i="14"/>
  <c r="H193" i="14"/>
  <c r="F193" i="14"/>
  <c r="F192" i="14"/>
  <c r="F191" i="14"/>
  <c r="F190" i="14"/>
  <c r="F189" i="14"/>
  <c r="Y188" i="14"/>
  <c r="F188" i="14"/>
  <c r="Y187" i="14"/>
  <c r="F187" i="14"/>
  <c r="Y186" i="14"/>
  <c r="H186" i="14"/>
  <c r="F186" i="14"/>
  <c r="Y185" i="14"/>
  <c r="U185" i="14"/>
  <c r="H185" i="14"/>
  <c r="F185" i="14"/>
  <c r="Y184" i="14"/>
  <c r="U184" i="14"/>
  <c r="H184" i="14"/>
  <c r="F184" i="14"/>
  <c r="Y183" i="14"/>
  <c r="U183" i="14"/>
  <c r="H183" i="14"/>
  <c r="F183" i="14"/>
  <c r="Y182" i="14"/>
  <c r="U182" i="14"/>
  <c r="H182" i="14"/>
  <c r="F182" i="14"/>
  <c r="Y181" i="14"/>
  <c r="F181" i="14"/>
  <c r="Y179" i="14"/>
  <c r="H179" i="14"/>
  <c r="F179" i="14"/>
  <c r="Y178" i="14"/>
  <c r="H178" i="14"/>
  <c r="F178" i="14"/>
  <c r="Y177" i="14"/>
  <c r="H177" i="14"/>
  <c r="F177" i="14"/>
  <c r="Y176" i="14"/>
  <c r="F176" i="14"/>
  <c r="F174" i="14"/>
  <c r="F173" i="14"/>
  <c r="F172" i="14"/>
  <c r="F171" i="14"/>
  <c r="F170" i="14"/>
  <c r="F169" i="14"/>
  <c r="F168" i="14"/>
  <c r="F167" i="14"/>
  <c r="Y166" i="14"/>
  <c r="F166" i="14"/>
  <c r="F165" i="14"/>
  <c r="F164" i="14"/>
  <c r="F163" i="14"/>
  <c r="F161" i="14"/>
  <c r="F160" i="14"/>
  <c r="F159" i="14"/>
  <c r="F158" i="14"/>
  <c r="F157" i="14"/>
  <c r="F156" i="14"/>
  <c r="F155" i="14"/>
  <c r="F154" i="14"/>
  <c r="Y153" i="14"/>
  <c r="U153" i="14"/>
  <c r="H153" i="14"/>
  <c r="F153" i="14"/>
  <c r="Y152" i="14"/>
  <c r="F152" i="14"/>
  <c r="F150" i="14"/>
  <c r="F149" i="14"/>
  <c r="Y148" i="14"/>
  <c r="H148" i="14"/>
  <c r="F148" i="14"/>
  <c r="Y147" i="14"/>
  <c r="F147" i="14"/>
  <c r="F143" i="14"/>
  <c r="Y142" i="14"/>
  <c r="F142" i="14"/>
  <c r="F141" i="14"/>
  <c r="Y140" i="14"/>
  <c r="H140" i="14"/>
  <c r="F140" i="14"/>
  <c r="Y139" i="14"/>
  <c r="H139" i="14"/>
  <c r="F139" i="14"/>
  <c r="Y138" i="14"/>
  <c r="H138" i="14"/>
  <c r="F138" i="14"/>
  <c r="Y137" i="14"/>
  <c r="H137" i="14"/>
  <c r="F137" i="14"/>
  <c r="Y136" i="14"/>
  <c r="F136" i="14"/>
  <c r="F134" i="14"/>
  <c r="Y133" i="14"/>
  <c r="U133" i="14"/>
  <c r="H133" i="14"/>
  <c r="F133" i="14"/>
  <c r="F130" i="14"/>
  <c r="Y129" i="14"/>
  <c r="F129" i="14"/>
  <c r="F128" i="14"/>
  <c r="F127" i="14"/>
  <c r="F126" i="14"/>
  <c r="F125" i="14"/>
  <c r="F124" i="14"/>
  <c r="Y123" i="14"/>
  <c r="U123" i="14"/>
  <c r="H123" i="14"/>
  <c r="F123" i="14"/>
  <c r="Y122" i="14"/>
  <c r="U122" i="14"/>
  <c r="H122" i="14"/>
  <c r="F122" i="14"/>
  <c r="Y121" i="14"/>
  <c r="U121" i="14"/>
  <c r="H121" i="14"/>
  <c r="F121" i="14"/>
  <c r="F120" i="14"/>
  <c r="F118" i="14"/>
  <c r="F117" i="14"/>
  <c r="Y116" i="14"/>
  <c r="F116" i="14"/>
  <c r="F114" i="14"/>
  <c r="F113" i="14"/>
  <c r="Y112" i="14"/>
  <c r="U112" i="14"/>
  <c r="H112" i="14"/>
  <c r="F112" i="14"/>
  <c r="F109" i="14"/>
  <c r="F108" i="14"/>
  <c r="F107" i="14"/>
  <c r="F105" i="14"/>
  <c r="F104" i="14"/>
  <c r="Y103" i="14"/>
  <c r="U103" i="14"/>
  <c r="H103" i="14"/>
  <c r="F103" i="14"/>
  <c r="Y102" i="14"/>
  <c r="F102" i="14"/>
  <c r="Y101" i="14"/>
  <c r="F101" i="14"/>
  <c r="F99" i="14"/>
  <c r="F98" i="14"/>
  <c r="F97" i="14"/>
  <c r="F96" i="14"/>
  <c r="Y94" i="14"/>
  <c r="F94" i="14"/>
  <c r="F92" i="14"/>
  <c r="Y91" i="14"/>
  <c r="U91" i="14"/>
  <c r="F91" i="14"/>
  <c r="F90" i="14"/>
  <c r="F89" i="14"/>
  <c r="F88" i="14"/>
  <c r="F87" i="14"/>
  <c r="F86" i="14"/>
  <c r="Y85" i="14"/>
  <c r="F85" i="14"/>
  <c r="Y83" i="14"/>
  <c r="F83" i="14"/>
  <c r="F82" i="14"/>
  <c r="F81" i="14"/>
  <c r="Y80" i="14"/>
  <c r="F80" i="14"/>
  <c r="F79" i="14"/>
  <c r="H77" i="14"/>
  <c r="F77" i="14"/>
  <c r="Y76" i="14"/>
  <c r="H76" i="14"/>
  <c r="F76" i="14"/>
  <c r="F75" i="14"/>
  <c r="Y73" i="14"/>
  <c r="F73" i="14"/>
  <c r="F72" i="14"/>
  <c r="F71" i="14"/>
  <c r="F70" i="14"/>
  <c r="F69" i="14"/>
  <c r="F68" i="14"/>
  <c r="F67" i="14"/>
  <c r="Y66" i="14"/>
  <c r="U66" i="14"/>
  <c r="H66" i="14"/>
  <c r="F66" i="14"/>
  <c r="Y65" i="14"/>
  <c r="F65" i="14"/>
  <c r="Y63" i="14"/>
  <c r="U63" i="14"/>
  <c r="H63" i="14"/>
  <c r="F63" i="14"/>
  <c r="U62" i="14"/>
  <c r="H62" i="14"/>
  <c r="F62" i="14"/>
  <c r="F60" i="14"/>
  <c r="F57" i="14"/>
  <c r="F54" i="14"/>
  <c r="F53" i="14"/>
  <c r="F52" i="14"/>
  <c r="F51" i="14"/>
  <c r="Y50" i="14"/>
  <c r="U50" i="14"/>
  <c r="H50" i="14"/>
  <c r="F50" i="14"/>
  <c r="F49" i="14"/>
  <c r="Y47" i="14"/>
  <c r="U47" i="14"/>
  <c r="H47" i="14"/>
  <c r="F47" i="14"/>
  <c r="F46" i="14"/>
  <c r="F45" i="14"/>
  <c r="Y44" i="14"/>
  <c r="F44" i="14"/>
  <c r="F42" i="14"/>
  <c r="F41" i="14"/>
  <c r="F40" i="14"/>
  <c r="Y39" i="14"/>
  <c r="U39" i="14"/>
  <c r="H39" i="14"/>
  <c r="F39" i="14"/>
  <c r="Y38" i="14"/>
  <c r="F38" i="14"/>
  <c r="Y36" i="14"/>
  <c r="U36" i="14"/>
  <c r="H36" i="14"/>
  <c r="F36" i="14"/>
  <c r="Y35" i="14"/>
  <c r="U35" i="14"/>
  <c r="H35" i="14"/>
  <c r="F35" i="14"/>
  <c r="Y34" i="14"/>
  <c r="U34" i="14"/>
  <c r="H34" i="14"/>
  <c r="F34" i="14"/>
  <c r="F31" i="14"/>
  <c r="F30" i="14"/>
  <c r="Y29" i="14"/>
  <c r="U29" i="14"/>
  <c r="H29" i="14"/>
  <c r="F29" i="14"/>
  <c r="F28" i="14"/>
  <c r="Y26" i="14"/>
  <c r="H26" i="14"/>
  <c r="F26" i="14"/>
  <c r="H25" i="14"/>
  <c r="F25" i="14"/>
  <c r="H24" i="14"/>
  <c r="F24" i="14"/>
  <c r="H23" i="14"/>
  <c r="F23" i="14"/>
  <c r="H22" i="14"/>
  <c r="F22" i="14"/>
  <c r="H21" i="14"/>
  <c r="F21" i="14"/>
  <c r="Y20" i="14"/>
  <c r="U20" i="14"/>
  <c r="H20" i="14"/>
  <c r="F20" i="14"/>
  <c r="Y19" i="14"/>
  <c r="F19" i="14"/>
  <c r="H17" i="14"/>
  <c r="F17" i="14"/>
  <c r="Y16" i="14"/>
  <c r="U16" i="14"/>
  <c r="H16" i="14"/>
  <c r="F16" i="14"/>
  <c r="Y15" i="14"/>
  <c r="F15" i="14"/>
  <c r="F99" i="12"/>
  <c r="Y83" i="12"/>
  <c r="U62" i="12"/>
  <c r="H62" i="12"/>
  <c r="H61" i="12"/>
  <c r="U61" i="12"/>
  <c r="Y26" i="12"/>
  <c r="U26" i="12"/>
  <c r="H26" i="12"/>
  <c r="H20" i="12"/>
  <c r="Y20" i="12"/>
  <c r="Y60" i="11"/>
  <c r="Y203" i="7"/>
  <c r="H195" i="7"/>
  <c r="H176" i="7"/>
  <c r="Y176" i="7"/>
  <c r="U142" i="7"/>
  <c r="Y142" i="7"/>
  <c r="H129" i="7"/>
  <c r="Y129" i="7"/>
  <c r="Y114" i="7"/>
  <c r="U107" i="7"/>
  <c r="H107" i="7"/>
  <c r="Y107" i="7"/>
  <c r="Y99" i="7" l="1"/>
  <c r="F99" i="7"/>
  <c r="Y69" i="7"/>
  <c r="Y68" i="7"/>
  <c r="Y31" i="7"/>
  <c r="Y32" i="7"/>
  <c r="Y33" i="7"/>
  <c r="Y30" i="7"/>
  <c r="U31" i="7"/>
  <c r="U32" i="7"/>
  <c r="U33" i="7"/>
  <c r="U30" i="7"/>
  <c r="U59" i="10"/>
  <c r="U33" i="9"/>
  <c r="Y44" i="9"/>
  <c r="U59" i="9"/>
  <c r="H59" i="9"/>
  <c r="F200" i="9"/>
  <c r="U59" i="8"/>
  <c r="Y166" i="1"/>
  <c r="Y165" i="1"/>
  <c r="U165" i="1"/>
  <c r="H166" i="1"/>
  <c r="H167" i="1"/>
  <c r="H168" i="1"/>
  <c r="H169" i="1"/>
  <c r="H170" i="1"/>
  <c r="H171" i="1"/>
  <c r="H172" i="1"/>
  <c r="H173" i="1"/>
  <c r="H165" i="1"/>
  <c r="Y147" i="1"/>
  <c r="Y123" i="1"/>
  <c r="Y124" i="1"/>
  <c r="Y125" i="1"/>
  <c r="Y126" i="1"/>
  <c r="Y127" i="1"/>
  <c r="Y128" i="1"/>
  <c r="Y129" i="1"/>
  <c r="Y130" i="1"/>
  <c r="Y131" i="1"/>
  <c r="Y132" i="1"/>
  <c r="Y122" i="1"/>
  <c r="U124" i="1"/>
  <c r="U126" i="1"/>
  <c r="U127" i="1"/>
  <c r="U128" i="1"/>
  <c r="U129" i="1"/>
  <c r="U130" i="1"/>
  <c r="U131" i="1"/>
  <c r="U132" i="1"/>
  <c r="U122" i="1"/>
  <c r="H123" i="1"/>
  <c r="H124" i="1"/>
  <c r="H125" i="1"/>
  <c r="H126" i="1"/>
  <c r="H127" i="1"/>
  <c r="H128" i="1"/>
  <c r="H129" i="1"/>
  <c r="H130" i="1"/>
  <c r="H131" i="1"/>
  <c r="H132" i="1"/>
  <c r="H122" i="1"/>
  <c r="Y110" i="1"/>
  <c r="Y111" i="1"/>
  <c r="Y109" i="1"/>
  <c r="Y60" i="1"/>
  <c r="U61" i="1"/>
  <c r="U60" i="1"/>
  <c r="H60" i="1"/>
  <c r="Y46" i="1"/>
  <c r="Y47" i="1"/>
  <c r="Y48" i="1"/>
  <c r="Y45" i="1"/>
  <c r="U46" i="1"/>
  <c r="U47" i="1"/>
  <c r="U48" i="1"/>
  <c r="U45" i="1"/>
  <c r="H46" i="1"/>
  <c r="H47" i="1"/>
  <c r="H48" i="1"/>
  <c r="H45" i="1"/>
  <c r="U35" i="1"/>
  <c r="Y25" i="1"/>
  <c r="Y24" i="1"/>
  <c r="Y205" i="13"/>
  <c r="H205" i="13"/>
  <c r="F205" i="13"/>
  <c r="Y204" i="13"/>
  <c r="H204" i="13"/>
  <c r="F204" i="13"/>
  <c r="Y203" i="13"/>
  <c r="U203" i="13"/>
  <c r="H203" i="13"/>
  <c r="F203" i="13"/>
  <c r="F202" i="13"/>
  <c r="F201" i="13"/>
  <c r="Y199" i="13"/>
  <c r="U199" i="13"/>
  <c r="H199" i="13"/>
  <c r="F199" i="13"/>
  <c r="F198" i="13"/>
  <c r="Y196" i="13"/>
  <c r="U196" i="13"/>
  <c r="H196" i="13"/>
  <c r="F196" i="13"/>
  <c r="U195" i="13"/>
  <c r="H195" i="13"/>
  <c r="F195" i="13"/>
  <c r="Y194" i="13"/>
  <c r="U194" i="13"/>
  <c r="H194" i="13"/>
  <c r="F194" i="13"/>
  <c r="Y193" i="13"/>
  <c r="U193" i="13"/>
  <c r="H193" i="13"/>
  <c r="F193" i="13"/>
  <c r="Y192" i="13"/>
  <c r="U192" i="13"/>
  <c r="H192" i="13"/>
  <c r="F192" i="13"/>
  <c r="Y191" i="13"/>
  <c r="U191" i="13"/>
  <c r="H191" i="13"/>
  <c r="F191" i="13"/>
  <c r="Y190" i="13"/>
  <c r="U190" i="13"/>
  <c r="H190" i="13"/>
  <c r="F190" i="13"/>
  <c r="Y189" i="13"/>
  <c r="U189" i="13"/>
  <c r="H189" i="13"/>
  <c r="F189" i="13"/>
  <c r="Y188" i="13"/>
  <c r="U188" i="13"/>
  <c r="H188" i="13"/>
  <c r="F188" i="13"/>
  <c r="Y187" i="13"/>
  <c r="U187" i="13"/>
  <c r="H187" i="13"/>
  <c r="F187" i="13"/>
  <c r="Y186" i="13"/>
  <c r="U186" i="13"/>
  <c r="H186" i="13"/>
  <c r="F186" i="13"/>
  <c r="Y185" i="13"/>
  <c r="U185" i="13"/>
  <c r="H185" i="13"/>
  <c r="F185" i="13"/>
  <c r="Y184" i="13"/>
  <c r="U184" i="13"/>
  <c r="H184" i="13"/>
  <c r="F184" i="13"/>
  <c r="Y182" i="13"/>
  <c r="U182" i="13"/>
  <c r="H182" i="13"/>
  <c r="F182" i="13"/>
  <c r="Y181" i="13"/>
  <c r="U181" i="13"/>
  <c r="H181" i="13"/>
  <c r="F181" i="13"/>
  <c r="Y180" i="13"/>
  <c r="U180" i="13"/>
  <c r="H180" i="13"/>
  <c r="F180" i="13"/>
  <c r="Y179" i="13"/>
  <c r="U179" i="13"/>
  <c r="H179" i="13"/>
  <c r="F179" i="13"/>
  <c r="Y177" i="13"/>
  <c r="U177" i="13"/>
  <c r="H177" i="13"/>
  <c r="F177" i="13"/>
  <c r="H176" i="13"/>
  <c r="F176" i="13"/>
  <c r="Y175" i="13"/>
  <c r="U175" i="13"/>
  <c r="H175" i="13"/>
  <c r="F175" i="13"/>
  <c r="Y174" i="13"/>
  <c r="U174" i="13"/>
  <c r="H174" i="13"/>
  <c r="F174" i="13"/>
  <c r="F173" i="13"/>
  <c r="Y172" i="13"/>
  <c r="U172" i="13"/>
  <c r="H172" i="13"/>
  <c r="F172" i="13"/>
  <c r="Y171" i="13"/>
  <c r="U171" i="13"/>
  <c r="H171" i="13"/>
  <c r="F171" i="13"/>
  <c r="Y170" i="13"/>
  <c r="U170" i="13"/>
  <c r="H170" i="13"/>
  <c r="F170" i="13"/>
  <c r="Y169" i="13"/>
  <c r="U169" i="13"/>
  <c r="F169" i="13"/>
  <c r="Y168" i="13"/>
  <c r="U168" i="13"/>
  <c r="H168" i="13"/>
  <c r="F168" i="13"/>
  <c r="Y167" i="13"/>
  <c r="U167" i="13"/>
  <c r="H167" i="13"/>
  <c r="F167" i="13"/>
  <c r="Y166" i="13"/>
  <c r="U166" i="13"/>
  <c r="H166" i="13"/>
  <c r="F166" i="13"/>
  <c r="Y164" i="13"/>
  <c r="U164" i="13"/>
  <c r="H164" i="13"/>
  <c r="F164" i="13"/>
  <c r="Y163" i="13"/>
  <c r="U163" i="13"/>
  <c r="H163" i="13"/>
  <c r="F163" i="13"/>
  <c r="Y162" i="13"/>
  <c r="U162" i="13"/>
  <c r="H162" i="13"/>
  <c r="F162" i="13"/>
  <c r="Y161" i="13"/>
  <c r="U161" i="13"/>
  <c r="H161" i="13"/>
  <c r="F161" i="13"/>
  <c r="Y160" i="13"/>
  <c r="U160" i="13"/>
  <c r="H160" i="13"/>
  <c r="F160" i="13"/>
  <c r="Y159" i="13"/>
  <c r="U159" i="13"/>
  <c r="H159" i="13"/>
  <c r="F159" i="13"/>
  <c r="Y158" i="13"/>
  <c r="U158" i="13"/>
  <c r="H158" i="13"/>
  <c r="F158" i="13"/>
  <c r="Y157" i="13"/>
  <c r="U157" i="13"/>
  <c r="H157" i="13"/>
  <c r="F157" i="13"/>
  <c r="Y156" i="13"/>
  <c r="U156" i="13"/>
  <c r="H156" i="13"/>
  <c r="F156" i="13"/>
  <c r="Y155" i="13"/>
  <c r="U155" i="13"/>
  <c r="H155" i="13"/>
  <c r="F155" i="13"/>
  <c r="H153" i="13"/>
  <c r="F153" i="13"/>
  <c r="Y152" i="13"/>
  <c r="U152" i="13"/>
  <c r="H152" i="13"/>
  <c r="F152" i="13"/>
  <c r="Y151" i="13"/>
  <c r="U151" i="13"/>
  <c r="H151" i="13"/>
  <c r="F151" i="13"/>
  <c r="Y150" i="13"/>
  <c r="U150" i="13"/>
  <c r="H150" i="13"/>
  <c r="F150" i="13"/>
  <c r="Y148" i="13"/>
  <c r="U148" i="13"/>
  <c r="H148" i="13"/>
  <c r="F148" i="13"/>
  <c r="Y146" i="13"/>
  <c r="U146" i="13"/>
  <c r="H146" i="13"/>
  <c r="F146" i="13"/>
  <c r="Y145" i="13"/>
  <c r="U145" i="13"/>
  <c r="H145" i="13"/>
  <c r="F145" i="13"/>
  <c r="Y144" i="13"/>
  <c r="U144" i="13"/>
  <c r="H144" i="13"/>
  <c r="F144" i="13"/>
  <c r="Y143" i="13"/>
  <c r="U143" i="13"/>
  <c r="H143" i="13"/>
  <c r="F143" i="13"/>
  <c r="Y142" i="13"/>
  <c r="U142" i="13"/>
  <c r="H142" i="13"/>
  <c r="F142" i="13"/>
  <c r="Y141" i="13"/>
  <c r="U141" i="13"/>
  <c r="H141" i="13"/>
  <c r="F141" i="13"/>
  <c r="Y140" i="13"/>
  <c r="U140" i="13"/>
  <c r="H140" i="13"/>
  <c r="F140" i="13"/>
  <c r="Y139" i="13"/>
  <c r="U139" i="13"/>
  <c r="H139" i="13"/>
  <c r="F139" i="13"/>
  <c r="Y137" i="13"/>
  <c r="U137" i="13"/>
  <c r="H137" i="13"/>
  <c r="F137" i="13"/>
  <c r="Y136" i="13"/>
  <c r="U136" i="13"/>
  <c r="H136" i="13"/>
  <c r="F136" i="13"/>
  <c r="Y135" i="13"/>
  <c r="U135" i="13"/>
  <c r="H135" i="13"/>
  <c r="F135" i="13"/>
  <c r="Y133" i="13"/>
  <c r="U133" i="13"/>
  <c r="H133" i="13"/>
  <c r="F133" i="13"/>
  <c r="Y132" i="13"/>
  <c r="U132" i="13"/>
  <c r="H132" i="13"/>
  <c r="F132" i="13"/>
  <c r="Y131" i="13"/>
  <c r="U131" i="13"/>
  <c r="H131" i="13"/>
  <c r="F131" i="13"/>
  <c r="Y130" i="13"/>
  <c r="U130" i="13"/>
  <c r="H130" i="13"/>
  <c r="F130" i="13"/>
  <c r="Y129" i="13"/>
  <c r="U129" i="13"/>
  <c r="H129" i="13"/>
  <c r="F129" i="13"/>
  <c r="Y128" i="13"/>
  <c r="U128" i="13"/>
  <c r="H128" i="13"/>
  <c r="F128" i="13"/>
  <c r="Y127" i="13"/>
  <c r="U127" i="13"/>
  <c r="H127" i="13"/>
  <c r="F127" i="13"/>
  <c r="Y126" i="13"/>
  <c r="U126" i="13"/>
  <c r="H126" i="13"/>
  <c r="F126" i="13"/>
  <c r="Y125" i="13"/>
  <c r="U125" i="13"/>
  <c r="H125" i="13"/>
  <c r="F125" i="13"/>
  <c r="Y124" i="13"/>
  <c r="U124" i="13"/>
  <c r="H124" i="13"/>
  <c r="F124" i="13"/>
  <c r="Y123" i="13"/>
  <c r="U123" i="13"/>
  <c r="H123" i="13"/>
  <c r="F123" i="13"/>
  <c r="Y121" i="13"/>
  <c r="U121" i="13"/>
  <c r="H121" i="13"/>
  <c r="F121" i="13"/>
  <c r="Y120" i="13"/>
  <c r="U120" i="13"/>
  <c r="H120" i="13"/>
  <c r="F120" i="13"/>
  <c r="Y119" i="13"/>
  <c r="U119" i="13"/>
  <c r="H119" i="13"/>
  <c r="F119" i="13"/>
  <c r="Y117" i="13"/>
  <c r="U117" i="13"/>
  <c r="H117" i="13"/>
  <c r="F117" i="13"/>
  <c r="Y116" i="13"/>
  <c r="U116" i="13"/>
  <c r="H116" i="13"/>
  <c r="F116" i="13"/>
  <c r="Y115" i="13"/>
  <c r="U115" i="13"/>
  <c r="H115" i="13"/>
  <c r="F115" i="13"/>
  <c r="Y114" i="13"/>
  <c r="U114" i="13"/>
  <c r="H114" i="13"/>
  <c r="F114" i="13"/>
  <c r="Y112" i="13"/>
  <c r="U112" i="13"/>
  <c r="H112" i="13"/>
  <c r="F112" i="13"/>
  <c r="Y111" i="13"/>
  <c r="U111" i="13"/>
  <c r="H111" i="13"/>
  <c r="F111" i="13"/>
  <c r="Y110" i="13"/>
  <c r="U110" i="13"/>
  <c r="H110" i="13"/>
  <c r="F110" i="13"/>
  <c r="Y108" i="13"/>
  <c r="U108" i="13"/>
  <c r="H108" i="13"/>
  <c r="F108" i="13"/>
  <c r="Y107" i="13"/>
  <c r="U107" i="13"/>
  <c r="H107" i="13"/>
  <c r="F107" i="13"/>
  <c r="Y106" i="13"/>
  <c r="U106" i="13"/>
  <c r="H106" i="13"/>
  <c r="F106" i="13"/>
  <c r="Y105" i="13"/>
  <c r="U105" i="13"/>
  <c r="H105" i="13"/>
  <c r="F105" i="13"/>
  <c r="Y104" i="13"/>
  <c r="U104" i="13"/>
  <c r="H104" i="13"/>
  <c r="F104" i="13"/>
  <c r="Y102" i="13"/>
  <c r="U102" i="13"/>
  <c r="H102" i="13"/>
  <c r="F102" i="13"/>
  <c r="Y101" i="13"/>
  <c r="U101" i="13"/>
  <c r="H101" i="13"/>
  <c r="F101" i="13"/>
  <c r="Y100" i="13"/>
  <c r="U100" i="13"/>
  <c r="H100" i="13"/>
  <c r="F100" i="13"/>
  <c r="Y99" i="13"/>
  <c r="U99" i="13"/>
  <c r="H99" i="13"/>
  <c r="F99" i="13"/>
  <c r="Y97" i="13"/>
  <c r="F97" i="13"/>
  <c r="Y95" i="13"/>
  <c r="U95" i="13"/>
  <c r="H95" i="13"/>
  <c r="F95" i="13"/>
  <c r="Y94" i="13"/>
  <c r="U94" i="13"/>
  <c r="H94" i="13"/>
  <c r="F94" i="13"/>
  <c r="Y93" i="13"/>
  <c r="U93" i="13"/>
  <c r="H93" i="13"/>
  <c r="F93" i="13"/>
  <c r="F92" i="13"/>
  <c r="Y91" i="13"/>
  <c r="U91" i="13"/>
  <c r="H91" i="13"/>
  <c r="F91" i="13"/>
  <c r="Y90" i="13"/>
  <c r="U90" i="13"/>
  <c r="H90" i="13"/>
  <c r="F90" i="13"/>
  <c r="Y89" i="13"/>
  <c r="U89" i="13"/>
  <c r="H89" i="13"/>
  <c r="F89" i="13"/>
  <c r="Y88" i="13"/>
  <c r="U88" i="13"/>
  <c r="H88" i="13"/>
  <c r="F88" i="13"/>
  <c r="Y86" i="13"/>
  <c r="U86" i="13"/>
  <c r="H86" i="13"/>
  <c r="F86" i="13"/>
  <c r="Y85" i="13"/>
  <c r="H85" i="13"/>
  <c r="F85" i="13"/>
  <c r="Y84" i="13"/>
  <c r="U84" i="13"/>
  <c r="H84" i="13"/>
  <c r="F84" i="13"/>
  <c r="Y83" i="13"/>
  <c r="U83" i="13"/>
  <c r="H83" i="13"/>
  <c r="F83" i="13"/>
  <c r="Y81" i="13"/>
  <c r="U81" i="13"/>
  <c r="H81" i="13"/>
  <c r="F81" i="13"/>
  <c r="H79" i="13"/>
  <c r="F79" i="13"/>
  <c r="H78" i="13"/>
  <c r="F78" i="13"/>
  <c r="H77" i="13"/>
  <c r="F77" i="13"/>
  <c r="Y75" i="13"/>
  <c r="H75" i="13"/>
  <c r="F75" i="13"/>
  <c r="Y74" i="13"/>
  <c r="U74" i="13"/>
  <c r="H74" i="13"/>
  <c r="F74" i="13"/>
  <c r="Y73" i="13"/>
  <c r="U73" i="13"/>
  <c r="H73" i="13"/>
  <c r="F73" i="13"/>
  <c r="Y72" i="13"/>
  <c r="U72" i="13"/>
  <c r="H72" i="13"/>
  <c r="F72" i="13"/>
  <c r="Y71" i="13"/>
  <c r="U71" i="13"/>
  <c r="H71" i="13"/>
  <c r="F71" i="13"/>
  <c r="Y70" i="13"/>
  <c r="U70" i="13"/>
  <c r="H70" i="13"/>
  <c r="F70" i="13"/>
  <c r="Y69" i="13"/>
  <c r="U69" i="13"/>
  <c r="H69" i="13"/>
  <c r="F69" i="13"/>
  <c r="Y68" i="13"/>
  <c r="U68" i="13"/>
  <c r="H68" i="13"/>
  <c r="F68" i="13"/>
  <c r="Y67" i="13"/>
  <c r="U67" i="13"/>
  <c r="H67" i="13"/>
  <c r="F67" i="13"/>
  <c r="Y65" i="13"/>
  <c r="U65" i="13"/>
  <c r="H65" i="13"/>
  <c r="F65" i="13"/>
  <c r="U64" i="13"/>
  <c r="H64" i="13"/>
  <c r="F64" i="13"/>
  <c r="F62" i="13"/>
  <c r="Y61" i="13"/>
  <c r="F61" i="13"/>
  <c r="F59" i="13"/>
  <c r="Y56" i="13"/>
  <c r="U56" i="13"/>
  <c r="H56" i="13"/>
  <c r="F56" i="13"/>
  <c r="Y55" i="13"/>
  <c r="U55" i="13"/>
  <c r="H55" i="13"/>
  <c r="F55" i="13"/>
  <c r="Y54" i="13"/>
  <c r="U54" i="13"/>
  <c r="H54" i="13"/>
  <c r="F54" i="13"/>
  <c r="Y53" i="13"/>
  <c r="U53" i="13"/>
  <c r="H53" i="13"/>
  <c r="F53" i="13"/>
  <c r="Y52" i="13"/>
  <c r="U52" i="13"/>
  <c r="H52" i="13"/>
  <c r="F52" i="13"/>
  <c r="Y51" i="13"/>
  <c r="U51" i="13"/>
  <c r="H51" i="13"/>
  <c r="F51" i="13"/>
  <c r="Y49" i="13"/>
  <c r="U49" i="13"/>
  <c r="H49" i="13"/>
  <c r="F49" i="13"/>
  <c r="Y48" i="13"/>
  <c r="U48" i="13"/>
  <c r="H48" i="13"/>
  <c r="F48" i="13"/>
  <c r="Y47" i="13"/>
  <c r="U47" i="13"/>
  <c r="H47" i="13"/>
  <c r="F47" i="13"/>
  <c r="Y46" i="13"/>
  <c r="U46" i="13"/>
  <c r="H46" i="13"/>
  <c r="F46" i="13"/>
  <c r="Y44" i="13"/>
  <c r="U44" i="13"/>
  <c r="H44" i="13"/>
  <c r="F44" i="13"/>
  <c r="Y43" i="13"/>
  <c r="U43" i="13"/>
  <c r="H43" i="13"/>
  <c r="F43" i="13"/>
  <c r="Y42" i="13"/>
  <c r="U42" i="13"/>
  <c r="H42" i="13"/>
  <c r="F42" i="13"/>
  <c r="Y41" i="13"/>
  <c r="U41" i="13"/>
  <c r="H41" i="13"/>
  <c r="F41" i="13"/>
  <c r="Y40" i="13"/>
  <c r="U40" i="13"/>
  <c r="H40" i="13"/>
  <c r="F40" i="13"/>
  <c r="Y38" i="13"/>
  <c r="U38" i="13"/>
  <c r="H38" i="13"/>
  <c r="F38" i="13"/>
  <c r="Y37" i="13"/>
  <c r="U37" i="13"/>
  <c r="H37" i="13"/>
  <c r="F37" i="13"/>
  <c r="Y36" i="13"/>
  <c r="U36" i="13"/>
  <c r="H36" i="13"/>
  <c r="F36" i="13"/>
  <c r="Y35" i="13"/>
  <c r="U35" i="13"/>
  <c r="H35" i="13"/>
  <c r="F35" i="13"/>
  <c r="Y33" i="13"/>
  <c r="U33" i="13"/>
  <c r="H33" i="13"/>
  <c r="F33" i="13"/>
  <c r="Y32" i="13"/>
  <c r="U32" i="13"/>
  <c r="H32" i="13"/>
  <c r="F32" i="13"/>
  <c r="Y31" i="13"/>
  <c r="U31" i="13"/>
  <c r="H31" i="13"/>
  <c r="F31" i="13"/>
  <c r="Y30" i="13"/>
  <c r="U30" i="13"/>
  <c r="H30" i="13"/>
  <c r="F30" i="13"/>
  <c r="Y28" i="13"/>
  <c r="U28" i="13"/>
  <c r="H28" i="13"/>
  <c r="F28" i="13"/>
  <c r="Y27" i="13"/>
  <c r="U27" i="13"/>
  <c r="H27" i="13"/>
  <c r="F27" i="13"/>
  <c r="Y25" i="13"/>
  <c r="U25" i="13"/>
  <c r="H25" i="13"/>
  <c r="F25" i="13"/>
  <c r="Y24" i="13"/>
  <c r="U24" i="13"/>
  <c r="H24" i="13"/>
  <c r="F24" i="13"/>
  <c r="Y23" i="13"/>
  <c r="U23" i="13"/>
  <c r="H23" i="13"/>
  <c r="F23" i="13"/>
  <c r="Y22" i="13"/>
  <c r="U22" i="13"/>
  <c r="H22" i="13"/>
  <c r="F22" i="13"/>
  <c r="Y21" i="13"/>
  <c r="U21" i="13"/>
  <c r="H21" i="13"/>
  <c r="F21" i="13"/>
  <c r="Y19" i="13"/>
  <c r="U19" i="13"/>
  <c r="H19" i="13"/>
  <c r="F19" i="13"/>
  <c r="F17" i="13"/>
  <c r="F16" i="13"/>
  <c r="F15" i="13"/>
  <c r="Y212" i="12"/>
  <c r="U212" i="12"/>
  <c r="H212" i="12"/>
  <c r="F212" i="12"/>
  <c r="Y211" i="12"/>
  <c r="U211" i="12"/>
  <c r="H211" i="12"/>
  <c r="F211" i="12"/>
  <c r="Y210" i="12"/>
  <c r="U210" i="12"/>
  <c r="H210" i="12"/>
  <c r="F210" i="12"/>
  <c r="Y209" i="12"/>
  <c r="U209" i="12"/>
  <c r="H209" i="12"/>
  <c r="F209" i="12"/>
  <c r="Y208" i="12"/>
  <c r="U208" i="12"/>
  <c r="H208" i="12"/>
  <c r="F208" i="12"/>
  <c r="Y206" i="12"/>
  <c r="U206" i="12"/>
  <c r="F206" i="12"/>
  <c r="Y203" i="12"/>
  <c r="U203" i="12"/>
  <c r="H203" i="12"/>
  <c r="F203" i="12"/>
  <c r="U202" i="12"/>
  <c r="H202" i="12"/>
  <c r="F202" i="12"/>
  <c r="Y201" i="12"/>
  <c r="U201" i="12"/>
  <c r="H201" i="12"/>
  <c r="F201" i="12"/>
  <c r="Y200" i="12"/>
  <c r="U200" i="12"/>
  <c r="H200" i="12"/>
  <c r="F200" i="12"/>
  <c r="Y199" i="12"/>
  <c r="U199" i="12"/>
  <c r="H199" i="12"/>
  <c r="F199" i="12"/>
  <c r="Y197" i="12"/>
  <c r="U197" i="12"/>
  <c r="H197" i="12"/>
  <c r="F197" i="12"/>
  <c r="Y196" i="12"/>
  <c r="U196" i="12"/>
  <c r="H196" i="12"/>
  <c r="F196" i="12"/>
  <c r="Y195" i="12"/>
  <c r="U195" i="12"/>
  <c r="H195" i="12"/>
  <c r="F195" i="12"/>
  <c r="Y194" i="12"/>
  <c r="U194" i="12"/>
  <c r="H194" i="12"/>
  <c r="F194" i="12"/>
  <c r="Y193" i="12"/>
  <c r="U193" i="12"/>
  <c r="H193" i="12"/>
  <c r="F193" i="12"/>
  <c r="Y192" i="12"/>
  <c r="U192" i="12"/>
  <c r="H192" i="12"/>
  <c r="F192" i="12"/>
  <c r="Y191" i="12"/>
  <c r="U191" i="12"/>
  <c r="H191" i="12"/>
  <c r="F191" i="12"/>
  <c r="Y189" i="12"/>
  <c r="U189" i="12"/>
  <c r="H189" i="12"/>
  <c r="F189" i="12"/>
  <c r="Y187" i="12"/>
  <c r="U187" i="12"/>
  <c r="H187" i="12"/>
  <c r="F187" i="12"/>
  <c r="Y186" i="12"/>
  <c r="U186" i="12"/>
  <c r="H186" i="12"/>
  <c r="F186" i="12"/>
  <c r="Y185" i="12"/>
  <c r="U185" i="12"/>
  <c r="H185" i="12"/>
  <c r="F185" i="12"/>
  <c r="Y184" i="12"/>
  <c r="U184" i="12"/>
  <c r="H184" i="12"/>
  <c r="F184" i="12"/>
  <c r="Y182" i="12"/>
  <c r="U182" i="12"/>
  <c r="F182" i="12"/>
  <c r="Y181" i="12"/>
  <c r="U181" i="12"/>
  <c r="F181" i="12"/>
  <c r="Y180" i="12"/>
  <c r="U180" i="12"/>
  <c r="F180" i="12"/>
  <c r="Y179" i="12"/>
  <c r="U179" i="12"/>
  <c r="F179" i="12"/>
  <c r="Y178" i="12"/>
  <c r="U178" i="12"/>
  <c r="F178" i="12"/>
  <c r="Y177" i="12"/>
  <c r="U177" i="12"/>
  <c r="F177" i="12"/>
  <c r="Y176" i="12"/>
  <c r="U176" i="12"/>
  <c r="F176" i="12"/>
  <c r="Y175" i="12"/>
  <c r="U175" i="12"/>
  <c r="F175" i="12"/>
  <c r="Y174" i="12"/>
  <c r="U174" i="12"/>
  <c r="F174" i="12"/>
  <c r="Y173" i="12"/>
  <c r="U173" i="12"/>
  <c r="F173" i="12"/>
  <c r="Y172" i="12"/>
  <c r="U172" i="12"/>
  <c r="F172" i="12"/>
  <c r="Y170" i="12"/>
  <c r="U170" i="12"/>
  <c r="H170" i="12"/>
  <c r="F170" i="12"/>
  <c r="Y168" i="12"/>
  <c r="U168" i="12"/>
  <c r="F168" i="12"/>
  <c r="Y167" i="12"/>
  <c r="U167" i="12"/>
  <c r="F167" i="12"/>
  <c r="Y166" i="12"/>
  <c r="U166" i="12"/>
  <c r="F166" i="12"/>
  <c r="Y165" i="12"/>
  <c r="U165" i="12"/>
  <c r="F165" i="12"/>
  <c r="Y164" i="12"/>
  <c r="U164" i="12"/>
  <c r="F164" i="12"/>
  <c r="Y163" i="12"/>
  <c r="U163" i="12"/>
  <c r="F163" i="12"/>
  <c r="Y162" i="12"/>
  <c r="U162" i="12"/>
  <c r="F162" i="12"/>
  <c r="Y161" i="12"/>
  <c r="U161" i="12"/>
  <c r="F161" i="12"/>
  <c r="Y160" i="12"/>
  <c r="U160" i="12"/>
  <c r="F160" i="12"/>
  <c r="Y158" i="12"/>
  <c r="U158" i="12"/>
  <c r="H158" i="12"/>
  <c r="F158" i="12"/>
  <c r="Y156" i="12"/>
  <c r="U156" i="12"/>
  <c r="H156" i="12"/>
  <c r="F156" i="12"/>
  <c r="Y155" i="12"/>
  <c r="U155" i="12"/>
  <c r="H155" i="12"/>
  <c r="F155" i="12"/>
  <c r="Y154" i="12"/>
  <c r="U154" i="12"/>
  <c r="H154" i="12"/>
  <c r="F154" i="12"/>
  <c r="Y152" i="12"/>
  <c r="U152" i="12"/>
  <c r="H152" i="12"/>
  <c r="F152" i="12"/>
  <c r="Y150" i="12"/>
  <c r="U150" i="12"/>
  <c r="H150" i="12"/>
  <c r="F150" i="12"/>
  <c r="Y148" i="12"/>
  <c r="U148" i="12"/>
  <c r="H148" i="12"/>
  <c r="F148" i="12"/>
  <c r="Y147" i="12"/>
  <c r="U147" i="12"/>
  <c r="H147" i="12"/>
  <c r="F147" i="12"/>
  <c r="Y146" i="12"/>
  <c r="U146" i="12"/>
  <c r="H146" i="12"/>
  <c r="F146" i="12"/>
  <c r="Y145" i="12"/>
  <c r="U145" i="12"/>
  <c r="H145" i="12"/>
  <c r="F145" i="12"/>
  <c r="Y144" i="12"/>
  <c r="U144" i="12"/>
  <c r="H144" i="12"/>
  <c r="F144" i="12"/>
  <c r="Y143" i="12"/>
  <c r="U143" i="12"/>
  <c r="H143" i="12"/>
  <c r="F143" i="12"/>
  <c r="Y142" i="12"/>
  <c r="U142" i="12"/>
  <c r="H142" i="12"/>
  <c r="F142" i="12"/>
  <c r="Y141" i="12"/>
  <c r="U141" i="12"/>
  <c r="H141" i="12"/>
  <c r="F141" i="12"/>
  <c r="Y139" i="12"/>
  <c r="U139" i="12"/>
  <c r="H139" i="12"/>
  <c r="F139" i="12"/>
  <c r="Y138" i="12"/>
  <c r="U138" i="12"/>
  <c r="H138" i="12"/>
  <c r="F138" i="12"/>
  <c r="Y135" i="12"/>
  <c r="U135" i="12"/>
  <c r="F135" i="12"/>
  <c r="Y134" i="12"/>
  <c r="U134" i="12"/>
  <c r="F134" i="12"/>
  <c r="Y133" i="12"/>
  <c r="U133" i="12"/>
  <c r="F133" i="12"/>
  <c r="Y132" i="12"/>
  <c r="U132" i="12"/>
  <c r="F132" i="12"/>
  <c r="Y131" i="12"/>
  <c r="U131" i="12"/>
  <c r="F131" i="12"/>
  <c r="Y130" i="12"/>
  <c r="U130" i="12"/>
  <c r="F130" i="12"/>
  <c r="Y129" i="12"/>
  <c r="U129" i="12"/>
  <c r="F129" i="12"/>
  <c r="Y128" i="12"/>
  <c r="U128" i="12"/>
  <c r="F128" i="12"/>
  <c r="Y127" i="12"/>
  <c r="U127" i="12"/>
  <c r="F127" i="12"/>
  <c r="Y126" i="12"/>
  <c r="U126" i="12"/>
  <c r="F126" i="12"/>
  <c r="Y125" i="12"/>
  <c r="U125" i="12"/>
  <c r="H125" i="12"/>
  <c r="F125" i="12"/>
  <c r="Y123" i="12"/>
  <c r="U123" i="12"/>
  <c r="F123" i="12"/>
  <c r="Y122" i="12"/>
  <c r="U122" i="12"/>
  <c r="F122" i="12"/>
  <c r="Y121" i="12"/>
  <c r="U121" i="12"/>
  <c r="H121" i="12"/>
  <c r="F121" i="12"/>
  <c r="Y119" i="12"/>
  <c r="U119" i="12"/>
  <c r="H119" i="12"/>
  <c r="F119" i="12"/>
  <c r="Y118" i="12"/>
  <c r="U118" i="12"/>
  <c r="H118" i="12"/>
  <c r="F118" i="12"/>
  <c r="Y117" i="12"/>
  <c r="U117" i="12"/>
  <c r="H117" i="12"/>
  <c r="F117" i="12"/>
  <c r="Y116" i="12"/>
  <c r="U116" i="12"/>
  <c r="H116" i="12"/>
  <c r="F116" i="12"/>
  <c r="Y114" i="12"/>
  <c r="U114" i="12"/>
  <c r="F114" i="12"/>
  <c r="Y113" i="12"/>
  <c r="U113" i="12"/>
  <c r="F113" i="12"/>
  <c r="Y112" i="12"/>
  <c r="U112" i="12"/>
  <c r="H112" i="12"/>
  <c r="F112" i="12"/>
  <c r="Y110" i="12"/>
  <c r="U110" i="12"/>
  <c r="H110" i="12"/>
  <c r="F110" i="12"/>
  <c r="Y109" i="12"/>
  <c r="U109" i="12"/>
  <c r="H109" i="12"/>
  <c r="F109" i="12"/>
  <c r="Y108" i="12"/>
  <c r="U108" i="12"/>
  <c r="H108" i="12"/>
  <c r="F108" i="12"/>
  <c r="Y107" i="12"/>
  <c r="U107" i="12"/>
  <c r="H107" i="12"/>
  <c r="F107" i="12"/>
  <c r="Y106" i="12"/>
  <c r="U106" i="12"/>
  <c r="H106" i="12"/>
  <c r="F106" i="12"/>
  <c r="Y104" i="12"/>
  <c r="U104" i="12"/>
  <c r="H104" i="12"/>
  <c r="F104" i="12"/>
  <c r="Y103" i="12"/>
  <c r="U103" i="12"/>
  <c r="H103" i="12"/>
  <c r="F103" i="12"/>
  <c r="Y102" i="12"/>
  <c r="U102" i="12"/>
  <c r="H102" i="12"/>
  <c r="F102" i="12"/>
  <c r="Y101" i="12"/>
  <c r="U101" i="12"/>
  <c r="H101" i="12"/>
  <c r="F101" i="12"/>
  <c r="Y97" i="12"/>
  <c r="U97" i="12"/>
  <c r="H97" i="12"/>
  <c r="F97" i="12"/>
  <c r="Y96" i="12"/>
  <c r="U96" i="12"/>
  <c r="H96" i="12"/>
  <c r="F96" i="12"/>
  <c r="Y95" i="12"/>
  <c r="U95" i="12"/>
  <c r="H95" i="12"/>
  <c r="F95" i="12"/>
  <c r="Y94" i="12"/>
  <c r="U94" i="12"/>
  <c r="H94" i="12"/>
  <c r="F94" i="12"/>
  <c r="Y93" i="12"/>
  <c r="U93" i="12"/>
  <c r="H93" i="12"/>
  <c r="F93" i="12"/>
  <c r="Y92" i="12"/>
  <c r="U92" i="12"/>
  <c r="H92" i="12"/>
  <c r="F92" i="12"/>
  <c r="Y91" i="12"/>
  <c r="U91" i="12"/>
  <c r="H91" i="12"/>
  <c r="F91" i="12"/>
  <c r="Y89" i="12"/>
  <c r="U89" i="12"/>
  <c r="H89" i="12"/>
  <c r="F89" i="12"/>
  <c r="Y87" i="12"/>
  <c r="U87" i="12"/>
  <c r="H87" i="12"/>
  <c r="F87" i="12"/>
  <c r="Y86" i="12"/>
  <c r="H86" i="12"/>
  <c r="F86" i="12"/>
  <c r="Y85" i="12"/>
  <c r="U85" i="12"/>
  <c r="H85" i="12"/>
  <c r="F85" i="12"/>
  <c r="Y84" i="12"/>
  <c r="U84" i="12"/>
  <c r="H84" i="12"/>
  <c r="F84" i="12"/>
  <c r="Y82" i="12"/>
  <c r="U82" i="12"/>
  <c r="H82" i="12"/>
  <c r="F82" i="12"/>
  <c r="H80" i="12"/>
  <c r="F80" i="12"/>
  <c r="H79" i="12"/>
  <c r="F79" i="12"/>
  <c r="Y76" i="12"/>
  <c r="H76" i="12"/>
  <c r="F76" i="12"/>
  <c r="Y75" i="12"/>
  <c r="U75" i="12"/>
  <c r="H75" i="12"/>
  <c r="F75" i="12"/>
  <c r="Y74" i="12"/>
  <c r="U74" i="12"/>
  <c r="H74" i="12"/>
  <c r="F74" i="12"/>
  <c r="Y73" i="12"/>
  <c r="U73" i="12"/>
  <c r="H73" i="12"/>
  <c r="F73" i="12"/>
  <c r="Y72" i="12"/>
  <c r="U72" i="12"/>
  <c r="H72" i="12"/>
  <c r="F72" i="12"/>
  <c r="Y71" i="12"/>
  <c r="U71" i="12"/>
  <c r="H71" i="12"/>
  <c r="F71" i="12"/>
  <c r="Y70" i="12"/>
  <c r="U70" i="12"/>
  <c r="H70" i="12"/>
  <c r="F70" i="12"/>
  <c r="Y69" i="12"/>
  <c r="U69" i="12"/>
  <c r="H69" i="12"/>
  <c r="F69" i="12"/>
  <c r="Y67" i="12"/>
  <c r="U67" i="12"/>
  <c r="H67" i="12"/>
  <c r="F67" i="12"/>
  <c r="U65" i="12"/>
  <c r="H65" i="12"/>
  <c r="F65" i="12"/>
  <c r="U64" i="12"/>
  <c r="H64" i="12"/>
  <c r="F64" i="12"/>
  <c r="F62" i="12"/>
  <c r="F61" i="12"/>
  <c r="F59" i="12"/>
  <c r="Y56" i="12"/>
  <c r="U56" i="12"/>
  <c r="H56" i="12"/>
  <c r="F56" i="12"/>
  <c r="Y55" i="12"/>
  <c r="U55" i="12"/>
  <c r="H55" i="12"/>
  <c r="F55" i="12"/>
  <c r="Y54" i="12"/>
  <c r="U54" i="12"/>
  <c r="H54" i="12"/>
  <c r="F54" i="12"/>
  <c r="Y53" i="12"/>
  <c r="F53" i="12"/>
  <c r="Y52" i="12"/>
  <c r="U52" i="12"/>
  <c r="H52" i="12"/>
  <c r="F52" i="12"/>
  <c r="Y51" i="12"/>
  <c r="U51" i="12"/>
  <c r="H51" i="12"/>
  <c r="F51" i="12"/>
  <c r="Y49" i="12"/>
  <c r="U49" i="12"/>
  <c r="H49" i="12"/>
  <c r="F49" i="12"/>
  <c r="Y48" i="12"/>
  <c r="U48" i="12"/>
  <c r="H48" i="12"/>
  <c r="F48" i="12"/>
  <c r="Y47" i="12"/>
  <c r="U47" i="12"/>
  <c r="H47" i="12"/>
  <c r="F47" i="12"/>
  <c r="Y46" i="12"/>
  <c r="U46" i="12"/>
  <c r="H46" i="12"/>
  <c r="F46" i="12"/>
  <c r="Y44" i="12"/>
  <c r="U44" i="12"/>
  <c r="H44" i="12"/>
  <c r="F44" i="12"/>
  <c r="F43" i="12"/>
  <c r="Y42" i="12"/>
  <c r="U42" i="12"/>
  <c r="H42" i="12"/>
  <c r="F42" i="12"/>
  <c r="Y41" i="12"/>
  <c r="U41" i="12"/>
  <c r="H41" i="12"/>
  <c r="F41" i="12"/>
  <c r="Y38" i="12"/>
  <c r="U38" i="12"/>
  <c r="H38" i="12"/>
  <c r="F38" i="12"/>
  <c r="Y37" i="12"/>
  <c r="H37" i="12"/>
  <c r="F37" i="12"/>
  <c r="Y36" i="12"/>
  <c r="U36" i="12"/>
  <c r="H36" i="12"/>
  <c r="F36" i="12"/>
  <c r="Y35" i="12"/>
  <c r="U35" i="12"/>
  <c r="H35" i="12"/>
  <c r="F35" i="12"/>
  <c r="Y33" i="12"/>
  <c r="U33" i="12"/>
  <c r="H33" i="12"/>
  <c r="F33" i="12"/>
  <c r="Y32" i="12"/>
  <c r="U32" i="12"/>
  <c r="H32" i="12"/>
  <c r="F32" i="12"/>
  <c r="Y31" i="12"/>
  <c r="U31" i="12"/>
  <c r="H31" i="12"/>
  <c r="F31" i="12"/>
  <c r="Y30" i="12"/>
  <c r="U30" i="12"/>
  <c r="H30" i="12"/>
  <c r="F30" i="12"/>
  <c r="Y28" i="12"/>
  <c r="U28" i="12"/>
  <c r="H28" i="12"/>
  <c r="F28" i="12"/>
  <c r="Y27" i="12"/>
  <c r="U27" i="12"/>
  <c r="H27" i="12"/>
  <c r="F27" i="12"/>
  <c r="Y25" i="12"/>
  <c r="U25" i="12"/>
  <c r="H25" i="12"/>
  <c r="F25" i="12"/>
  <c r="Y24" i="12"/>
  <c r="U24" i="12"/>
  <c r="H24" i="12"/>
  <c r="F24" i="12"/>
  <c r="Y23" i="12"/>
  <c r="U23" i="12"/>
  <c r="H23" i="12"/>
  <c r="F23" i="12"/>
  <c r="Y22" i="12"/>
  <c r="U22" i="12"/>
  <c r="H22" i="12"/>
  <c r="F22" i="12"/>
  <c r="Y21" i="12"/>
  <c r="U21" i="12"/>
  <c r="H21" i="12"/>
  <c r="F21" i="12"/>
  <c r="Y19" i="12"/>
  <c r="U19" i="12"/>
  <c r="H19" i="12"/>
  <c r="F19" i="12"/>
  <c r="Y17" i="12"/>
  <c r="H17" i="12"/>
  <c r="F17" i="12"/>
  <c r="Y16" i="12"/>
  <c r="U16" i="12"/>
  <c r="H16" i="12"/>
  <c r="F16" i="12"/>
  <c r="U207" i="1" l="1"/>
  <c r="U36" i="7"/>
  <c r="U37" i="7"/>
  <c r="U35" i="7"/>
  <c r="Y54" i="7" l="1"/>
  <c r="Y53" i="7"/>
  <c r="Y164" i="7"/>
  <c r="F166" i="11"/>
  <c r="F161" i="11"/>
  <c r="F162" i="11"/>
  <c r="Y156" i="11"/>
  <c r="Y155" i="11"/>
  <c r="H153" i="11"/>
  <c r="F91" i="11" l="1"/>
  <c r="H70" i="11"/>
  <c r="H71" i="11"/>
  <c r="U67" i="11"/>
  <c r="H68" i="11"/>
  <c r="H74" i="11"/>
  <c r="H67" i="11"/>
  <c r="Y64" i="11"/>
  <c r="H61" i="11"/>
  <c r="H60" i="11"/>
  <c r="F24" i="11" l="1"/>
  <c r="F203" i="11" l="1"/>
  <c r="F202" i="11"/>
  <c r="Y201" i="11"/>
  <c r="F201" i="11"/>
  <c r="Y200" i="11"/>
  <c r="F200" i="11"/>
  <c r="H199" i="11"/>
  <c r="F199" i="11"/>
  <c r="Y194" i="11"/>
  <c r="H194" i="11"/>
  <c r="F194" i="11"/>
  <c r="H193" i="11"/>
  <c r="F193" i="11"/>
  <c r="Y190" i="11"/>
  <c r="U190" i="11"/>
  <c r="H190" i="11"/>
  <c r="F190" i="11"/>
  <c r="H189" i="11"/>
  <c r="F189" i="11"/>
  <c r="Y188" i="11"/>
  <c r="U188" i="11"/>
  <c r="H188" i="11"/>
  <c r="F188" i="11"/>
  <c r="Y187" i="11"/>
  <c r="U187" i="11"/>
  <c r="H187" i="11"/>
  <c r="F187" i="11"/>
  <c r="Y186" i="11"/>
  <c r="H186" i="11"/>
  <c r="F186" i="11"/>
  <c r="Y185" i="11"/>
  <c r="U185" i="11"/>
  <c r="H185" i="11"/>
  <c r="F185" i="11"/>
  <c r="Y184" i="11"/>
  <c r="H184" i="11"/>
  <c r="F184" i="11"/>
  <c r="Y183" i="11"/>
  <c r="U183" i="11"/>
  <c r="H183" i="11"/>
  <c r="F183" i="11"/>
  <c r="H182" i="11"/>
  <c r="F182" i="11"/>
  <c r="Y180" i="11"/>
  <c r="U180" i="11"/>
  <c r="H180" i="11"/>
  <c r="F180" i="11"/>
  <c r="Y179" i="11"/>
  <c r="F179" i="11"/>
  <c r="Y178" i="11"/>
  <c r="H178" i="11"/>
  <c r="F178" i="11"/>
  <c r="Y177" i="11"/>
  <c r="U177" i="11"/>
  <c r="H177" i="11"/>
  <c r="F177" i="11"/>
  <c r="Y175" i="11"/>
  <c r="U175" i="11"/>
  <c r="H175" i="11"/>
  <c r="F175" i="11"/>
  <c r="Y174" i="11"/>
  <c r="H174" i="11"/>
  <c r="F174" i="11"/>
  <c r="Y173" i="11"/>
  <c r="H173" i="11"/>
  <c r="F173" i="11"/>
  <c r="Y172" i="11"/>
  <c r="H172" i="11"/>
  <c r="F172" i="11"/>
  <c r="Y171" i="11"/>
  <c r="H171" i="11"/>
  <c r="F171" i="11"/>
  <c r="Y170" i="11"/>
  <c r="H170" i="11"/>
  <c r="F170" i="11"/>
  <c r="Y169" i="11"/>
  <c r="H169" i="11"/>
  <c r="F169" i="11"/>
  <c r="H168" i="11"/>
  <c r="F168" i="11"/>
  <c r="Y167" i="11"/>
  <c r="U167" i="11"/>
  <c r="H167" i="11"/>
  <c r="F167" i="11"/>
  <c r="F165" i="11"/>
  <c r="Y164" i="11"/>
  <c r="U164" i="11"/>
  <c r="H164" i="11"/>
  <c r="F164" i="11"/>
  <c r="Y162" i="11"/>
  <c r="H162" i="11"/>
  <c r="Y160" i="11"/>
  <c r="H160" i="11"/>
  <c r="F160" i="11"/>
  <c r="Y159" i="11"/>
  <c r="H159" i="11"/>
  <c r="F159" i="11"/>
  <c r="Y158" i="11"/>
  <c r="H158" i="11"/>
  <c r="F158" i="11"/>
  <c r="F157" i="11"/>
  <c r="H156" i="11"/>
  <c r="F156" i="11"/>
  <c r="H155" i="11"/>
  <c r="F155" i="11"/>
  <c r="Y154" i="11"/>
  <c r="H154" i="11"/>
  <c r="F154" i="11"/>
  <c r="Y153" i="11"/>
  <c r="U153" i="11"/>
  <c r="F153" i="11"/>
  <c r="Y151" i="11"/>
  <c r="U151" i="11"/>
  <c r="H151" i="11"/>
  <c r="F151" i="11"/>
  <c r="Y150" i="11"/>
  <c r="U150" i="11"/>
  <c r="H150" i="11"/>
  <c r="F150" i="11"/>
  <c r="Y149" i="11"/>
  <c r="U149" i="11"/>
  <c r="H149" i="11"/>
  <c r="F149" i="11"/>
  <c r="Y148" i="11"/>
  <c r="U148" i="11"/>
  <c r="H148" i="11"/>
  <c r="F148" i="11"/>
  <c r="Y146" i="11"/>
  <c r="U146" i="11"/>
  <c r="H146" i="11"/>
  <c r="Y144" i="11"/>
  <c r="U144" i="11"/>
  <c r="H144" i="11"/>
  <c r="F144" i="11"/>
  <c r="Y143" i="11"/>
  <c r="U143" i="11"/>
  <c r="H143" i="11"/>
  <c r="F143" i="11"/>
  <c r="F142" i="11"/>
  <c r="Y141" i="11"/>
  <c r="U141" i="11"/>
  <c r="H141" i="11"/>
  <c r="F141" i="11"/>
  <c r="Y140" i="11"/>
  <c r="U140" i="11"/>
  <c r="H140" i="11"/>
  <c r="F140" i="11"/>
  <c r="Y139" i="11"/>
  <c r="U139" i="11"/>
  <c r="H139" i="11"/>
  <c r="F139" i="11"/>
  <c r="Y138" i="11"/>
  <c r="H138" i="11"/>
  <c r="F138" i="11"/>
  <c r="Y137" i="11"/>
  <c r="U137" i="11"/>
  <c r="H137" i="11"/>
  <c r="F137" i="11"/>
  <c r="F135" i="11"/>
  <c r="F133" i="11"/>
  <c r="H131" i="11"/>
  <c r="F131" i="11"/>
  <c r="Y130" i="11"/>
  <c r="H130" i="11"/>
  <c r="F130" i="11"/>
  <c r="Y129" i="11"/>
  <c r="H129" i="11"/>
  <c r="F129" i="11"/>
  <c r="Y128" i="11"/>
  <c r="H128" i="11"/>
  <c r="F128" i="11"/>
  <c r="Y127" i="11"/>
  <c r="H127" i="11"/>
  <c r="F127" i="11"/>
  <c r="H126" i="11"/>
  <c r="Y125" i="11"/>
  <c r="H125" i="11"/>
  <c r="F125" i="11"/>
  <c r="Y124" i="11"/>
  <c r="H124" i="11"/>
  <c r="F124" i="11"/>
  <c r="Y123" i="11"/>
  <c r="U123" i="11"/>
  <c r="H123" i="11"/>
  <c r="F123" i="11"/>
  <c r="Y122" i="11"/>
  <c r="H122" i="11"/>
  <c r="F122" i="11"/>
  <c r="Y121" i="11"/>
  <c r="U121" i="11"/>
  <c r="H121" i="11"/>
  <c r="F121" i="11"/>
  <c r="Y110" i="11"/>
  <c r="H110" i="11"/>
  <c r="F110" i="11"/>
  <c r="Y109" i="11"/>
  <c r="U109" i="11"/>
  <c r="H109" i="11"/>
  <c r="F109" i="11"/>
  <c r="U108" i="11"/>
  <c r="H108" i="11"/>
  <c r="V108" i="11" s="1"/>
  <c r="V205" i="11" s="1"/>
  <c r="F108" i="11"/>
  <c r="Y104" i="11"/>
  <c r="U104" i="11"/>
  <c r="H104" i="11"/>
  <c r="F104" i="11"/>
  <c r="Y103" i="11"/>
  <c r="U103" i="11"/>
  <c r="H103" i="11"/>
  <c r="F103" i="11"/>
  <c r="Y100" i="11"/>
  <c r="U100" i="11"/>
  <c r="H100" i="11"/>
  <c r="F100" i="11"/>
  <c r="H99" i="11"/>
  <c r="F99" i="11"/>
  <c r="Y98" i="11"/>
  <c r="U98" i="11"/>
  <c r="H98" i="11"/>
  <c r="F98" i="11"/>
  <c r="Y97" i="11"/>
  <c r="U97" i="11"/>
  <c r="H97" i="11"/>
  <c r="F97" i="11"/>
  <c r="Y93" i="11"/>
  <c r="H93" i="11"/>
  <c r="F93" i="11"/>
  <c r="Y92" i="11"/>
  <c r="H92" i="11"/>
  <c r="F92" i="11"/>
  <c r="F90" i="11"/>
  <c r="Y89" i="11"/>
  <c r="H89" i="11"/>
  <c r="F89" i="11"/>
  <c r="Y88" i="11"/>
  <c r="H88" i="11"/>
  <c r="F88" i="11"/>
  <c r="Y87" i="11"/>
  <c r="U87" i="11"/>
  <c r="H87" i="11"/>
  <c r="F87" i="11"/>
  <c r="Y86" i="11"/>
  <c r="U86" i="11"/>
  <c r="H86" i="11"/>
  <c r="F86" i="11"/>
  <c r="Y84" i="11"/>
  <c r="U84" i="11"/>
  <c r="H84" i="11"/>
  <c r="F84" i="11"/>
  <c r="Y83" i="11"/>
  <c r="H83" i="11"/>
  <c r="F83" i="11"/>
  <c r="Y82" i="11"/>
  <c r="U82" i="11"/>
  <c r="H82" i="11"/>
  <c r="F82" i="11"/>
  <c r="Y81" i="11"/>
  <c r="U81" i="11"/>
  <c r="H81" i="11"/>
  <c r="F81" i="11"/>
  <c r="Y80" i="11"/>
  <c r="U80" i="11"/>
  <c r="H80" i="11"/>
  <c r="F80" i="11"/>
  <c r="Y74" i="11"/>
  <c r="F74" i="11"/>
  <c r="F73" i="11"/>
  <c r="F72" i="11"/>
  <c r="F71" i="11"/>
  <c r="Y70" i="11"/>
  <c r="F70" i="11"/>
  <c r="F69" i="11"/>
  <c r="Y68" i="11"/>
  <c r="F68" i="11"/>
  <c r="Y67" i="11"/>
  <c r="F67" i="11"/>
  <c r="Y66" i="11"/>
  <c r="H64" i="11"/>
  <c r="F64" i="11"/>
  <c r="H63" i="11"/>
  <c r="F63" i="11"/>
  <c r="Y61" i="11"/>
  <c r="U61" i="11"/>
  <c r="F61" i="11"/>
  <c r="F60" i="11"/>
  <c r="H55" i="11"/>
  <c r="F55" i="11"/>
  <c r="H54" i="11"/>
  <c r="F54" i="11"/>
  <c r="H53" i="11"/>
  <c r="F53" i="11"/>
  <c r="F52" i="11"/>
  <c r="Y51" i="11"/>
  <c r="U51" i="11"/>
  <c r="H51" i="11"/>
  <c r="F51" i="11"/>
  <c r="Y50" i="11"/>
  <c r="U50" i="11"/>
  <c r="H50" i="11"/>
  <c r="F50" i="11"/>
  <c r="Y48" i="11"/>
  <c r="U48" i="11"/>
  <c r="H48" i="11"/>
  <c r="F48" i="11"/>
  <c r="Y47" i="11"/>
  <c r="U47" i="11"/>
  <c r="H47" i="11"/>
  <c r="F47" i="11"/>
  <c r="Y46" i="11"/>
  <c r="U46" i="11"/>
  <c r="H46" i="11"/>
  <c r="F46" i="11"/>
  <c r="Y45" i="11"/>
  <c r="U45" i="11"/>
  <c r="H45" i="11"/>
  <c r="F45" i="11"/>
  <c r="H37" i="11"/>
  <c r="F37" i="11"/>
  <c r="H35" i="11"/>
  <c r="F35" i="11"/>
  <c r="H34" i="11"/>
  <c r="F34" i="11"/>
  <c r="H32" i="11"/>
  <c r="F32" i="11"/>
  <c r="Y31" i="11"/>
  <c r="U31" i="11"/>
  <c r="H31" i="11"/>
  <c r="F31" i="11"/>
  <c r="F30" i="11"/>
  <c r="H29" i="11"/>
  <c r="F29" i="11"/>
  <c r="Y27" i="11"/>
  <c r="H27" i="11"/>
  <c r="F27" i="11"/>
  <c r="Y26" i="11"/>
  <c r="H26" i="11"/>
  <c r="F26" i="11"/>
  <c r="Y25" i="11"/>
  <c r="H25" i="11"/>
  <c r="F25" i="11"/>
  <c r="H24" i="11"/>
  <c r="H23" i="11"/>
  <c r="F23" i="11"/>
  <c r="F22" i="11"/>
  <c r="Y21" i="11"/>
  <c r="H21" i="11"/>
  <c r="F21" i="11"/>
  <c r="Y19" i="11"/>
  <c r="H19" i="11"/>
  <c r="F19" i="11"/>
  <c r="U205" i="11" l="1"/>
  <c r="U102" i="10"/>
  <c r="Y66" i="10" l="1"/>
  <c r="Y67" i="10"/>
  <c r="Y69" i="10"/>
  <c r="Y73" i="10"/>
  <c r="Y63" i="10"/>
  <c r="Y62" i="10"/>
  <c r="U63" i="10"/>
  <c r="U62" i="10"/>
  <c r="H63" i="10"/>
  <c r="H62" i="10"/>
  <c r="F63" i="10"/>
  <c r="F62" i="10"/>
  <c r="Y60" i="10"/>
  <c r="U60" i="10"/>
  <c r="Y50" i="10"/>
  <c r="Y52" i="10"/>
  <c r="Y49" i="10"/>
  <c r="U50" i="10"/>
  <c r="U52" i="10"/>
  <c r="U49" i="10"/>
  <c r="H50" i="10"/>
  <c r="H52" i="10"/>
  <c r="H53" i="10"/>
  <c r="H54" i="10"/>
  <c r="H49" i="10"/>
  <c r="F54" i="10"/>
  <c r="F50" i="10"/>
  <c r="F51" i="10"/>
  <c r="F52" i="10"/>
  <c r="F53" i="10"/>
  <c r="F49" i="10"/>
  <c r="Y45" i="10"/>
  <c r="Y46" i="10"/>
  <c r="Y47" i="10"/>
  <c r="Y44" i="10"/>
  <c r="Y31" i="10"/>
  <c r="Y30" i="10"/>
  <c r="F25" i="10"/>
  <c r="F26" i="10"/>
  <c r="H20" i="10"/>
  <c r="H21" i="10"/>
  <c r="H22" i="10"/>
  <c r="H23" i="10"/>
  <c r="H24" i="10"/>
  <c r="H25" i="10"/>
  <c r="H26" i="10"/>
  <c r="H19" i="10"/>
  <c r="Y20" i="10"/>
  <c r="Y22" i="10"/>
  <c r="Y23" i="10"/>
  <c r="Y24" i="10"/>
  <c r="Y25" i="10"/>
  <c r="Y26" i="10"/>
  <c r="Y200" i="10"/>
  <c r="Y199" i="10"/>
  <c r="F199" i="10"/>
  <c r="F200" i="10"/>
  <c r="F201" i="10"/>
  <c r="F202" i="10"/>
  <c r="H185" i="10"/>
  <c r="H186" i="10"/>
  <c r="H187" i="10"/>
  <c r="H188" i="10"/>
  <c r="H189" i="10"/>
  <c r="H192" i="10"/>
  <c r="H193" i="10"/>
  <c r="Y183" i="10"/>
  <c r="Y184" i="10"/>
  <c r="Y185" i="10"/>
  <c r="Y186" i="10"/>
  <c r="Y187" i="10"/>
  <c r="Y188" i="10"/>
  <c r="Y189" i="10"/>
  <c r="Y193" i="10"/>
  <c r="H183" i="10"/>
  <c r="U182" i="10"/>
  <c r="U183" i="10"/>
  <c r="U184" i="10"/>
  <c r="U185" i="10"/>
  <c r="U186" i="10"/>
  <c r="U187" i="10"/>
  <c r="U188" i="10"/>
  <c r="U189" i="10"/>
  <c r="U181" i="10"/>
  <c r="U176" i="10"/>
  <c r="Y145" i="10" l="1"/>
  <c r="U145" i="10"/>
  <c r="Y198" i="10"/>
  <c r="H198" i="10"/>
  <c r="F198" i="10"/>
  <c r="F193" i="10"/>
  <c r="F192" i="10"/>
  <c r="F189" i="10"/>
  <c r="F188" i="10"/>
  <c r="F187" i="10"/>
  <c r="F186" i="10"/>
  <c r="F185" i="10"/>
  <c r="H184" i="10"/>
  <c r="F184" i="10"/>
  <c r="F183" i="10"/>
  <c r="Y182" i="10"/>
  <c r="H182" i="10"/>
  <c r="F182" i="10"/>
  <c r="Y181" i="10"/>
  <c r="H181" i="10"/>
  <c r="F181" i="10"/>
  <c r="Y179" i="10"/>
  <c r="U179" i="10"/>
  <c r="H179" i="10"/>
  <c r="F179" i="10"/>
  <c r="Y178" i="10"/>
  <c r="H178" i="10"/>
  <c r="F178" i="10"/>
  <c r="Y177" i="10"/>
  <c r="U177" i="10"/>
  <c r="H177" i="10"/>
  <c r="F177" i="10"/>
  <c r="Y176" i="10"/>
  <c r="H176" i="10"/>
  <c r="F176" i="10"/>
  <c r="Y174" i="10"/>
  <c r="U174" i="10"/>
  <c r="H174" i="10"/>
  <c r="F174" i="10"/>
  <c r="Y173" i="10"/>
  <c r="U173" i="10"/>
  <c r="H173" i="10"/>
  <c r="F173" i="10"/>
  <c r="Y172" i="10"/>
  <c r="U172" i="10"/>
  <c r="H172" i="10"/>
  <c r="F172" i="10"/>
  <c r="Y171" i="10"/>
  <c r="U171" i="10"/>
  <c r="H171" i="10"/>
  <c r="F171" i="10"/>
  <c r="Y170" i="10"/>
  <c r="U170" i="10"/>
  <c r="H170" i="10"/>
  <c r="F170" i="10"/>
  <c r="Y169" i="10"/>
  <c r="U169" i="10"/>
  <c r="H169" i="10"/>
  <c r="F169" i="10"/>
  <c r="Y168" i="10"/>
  <c r="U168" i="10"/>
  <c r="H168" i="10"/>
  <c r="F168" i="10"/>
  <c r="Y167" i="10"/>
  <c r="U167" i="10"/>
  <c r="H167" i="10"/>
  <c r="F167" i="10"/>
  <c r="Y166" i="10"/>
  <c r="U166" i="10"/>
  <c r="H166" i="10"/>
  <c r="F166" i="10"/>
  <c r="Y165" i="10"/>
  <c r="U165" i="10"/>
  <c r="H165" i="10"/>
  <c r="F165" i="10"/>
  <c r="Y164" i="10"/>
  <c r="U164" i="10"/>
  <c r="H164" i="10"/>
  <c r="F164" i="10"/>
  <c r="Y163" i="10"/>
  <c r="U163" i="10"/>
  <c r="H163" i="10"/>
  <c r="F163" i="10"/>
  <c r="Y161" i="10"/>
  <c r="U161" i="10"/>
  <c r="H161" i="10"/>
  <c r="F161" i="10"/>
  <c r="F160" i="10"/>
  <c r="Y159" i="10"/>
  <c r="U159" i="10"/>
  <c r="H159" i="10"/>
  <c r="F159" i="10"/>
  <c r="Y158" i="10"/>
  <c r="U158" i="10"/>
  <c r="H158" i="10"/>
  <c r="F158" i="10"/>
  <c r="Y157" i="10"/>
  <c r="U157" i="10"/>
  <c r="H157" i="10"/>
  <c r="F157" i="10"/>
  <c r="Y156" i="10"/>
  <c r="U156" i="10"/>
  <c r="H156" i="10"/>
  <c r="F156" i="10"/>
  <c r="Y155" i="10"/>
  <c r="H155" i="10"/>
  <c r="F155" i="10"/>
  <c r="Y154" i="10"/>
  <c r="U154" i="10"/>
  <c r="H154" i="10"/>
  <c r="F154" i="10"/>
  <c r="Y153" i="10"/>
  <c r="H153" i="10"/>
  <c r="F153" i="10"/>
  <c r="Y152" i="10"/>
  <c r="U152" i="10"/>
  <c r="H152" i="10"/>
  <c r="F152" i="10"/>
  <c r="Y150" i="10"/>
  <c r="U150" i="10"/>
  <c r="H150" i="10"/>
  <c r="F150" i="10"/>
  <c r="Y149" i="10"/>
  <c r="U149" i="10"/>
  <c r="H149" i="10"/>
  <c r="F149" i="10"/>
  <c r="Y148" i="10"/>
  <c r="U148" i="10"/>
  <c r="H148" i="10"/>
  <c r="F148" i="10"/>
  <c r="Y147" i="10"/>
  <c r="U147" i="10"/>
  <c r="H147" i="10"/>
  <c r="F147" i="10"/>
  <c r="H145" i="10"/>
  <c r="Y143" i="10"/>
  <c r="U143" i="10"/>
  <c r="H143" i="10"/>
  <c r="F143" i="10"/>
  <c r="Y142" i="10"/>
  <c r="U142" i="10"/>
  <c r="H142" i="10"/>
  <c r="F142" i="10"/>
  <c r="Y141" i="10"/>
  <c r="U141" i="10"/>
  <c r="H141" i="10"/>
  <c r="F141" i="10"/>
  <c r="Y140" i="10"/>
  <c r="U140" i="10"/>
  <c r="H140" i="10"/>
  <c r="F140" i="10"/>
  <c r="Y139" i="10"/>
  <c r="U139" i="10"/>
  <c r="H139" i="10"/>
  <c r="F139" i="10"/>
  <c r="Y138" i="10"/>
  <c r="U138" i="10"/>
  <c r="H138" i="10"/>
  <c r="F138" i="10"/>
  <c r="Y137" i="10"/>
  <c r="U137" i="10"/>
  <c r="H137" i="10"/>
  <c r="F137" i="10"/>
  <c r="Y136" i="10"/>
  <c r="U136" i="10"/>
  <c r="H136" i="10"/>
  <c r="F136" i="10"/>
  <c r="F134" i="10"/>
  <c r="F133" i="10"/>
  <c r="F132" i="10"/>
  <c r="Y130" i="10"/>
  <c r="U130" i="10"/>
  <c r="H130" i="10"/>
  <c r="F130" i="10"/>
  <c r="Y129" i="10"/>
  <c r="U129" i="10"/>
  <c r="H129" i="10"/>
  <c r="F129" i="10"/>
  <c r="Y128" i="10"/>
  <c r="U128" i="10"/>
  <c r="H128" i="10"/>
  <c r="F128" i="10"/>
  <c r="Y127" i="10"/>
  <c r="U127" i="10"/>
  <c r="H127" i="10"/>
  <c r="F127" i="10"/>
  <c r="Y126" i="10"/>
  <c r="U126" i="10"/>
  <c r="H126" i="10"/>
  <c r="F126" i="10"/>
  <c r="Y125" i="10"/>
  <c r="U125" i="10"/>
  <c r="H125" i="10"/>
  <c r="F125" i="10"/>
  <c r="Y124" i="10"/>
  <c r="U124" i="10"/>
  <c r="H124" i="10"/>
  <c r="F124" i="10"/>
  <c r="Y123" i="10"/>
  <c r="U123" i="10"/>
  <c r="H123" i="10"/>
  <c r="F123" i="10"/>
  <c r="Y122" i="10"/>
  <c r="U122" i="10"/>
  <c r="H122" i="10"/>
  <c r="F122" i="10"/>
  <c r="Y121" i="10"/>
  <c r="U121" i="10"/>
  <c r="H121" i="10"/>
  <c r="F121" i="10"/>
  <c r="Y120" i="10"/>
  <c r="U120" i="10"/>
  <c r="H120" i="10"/>
  <c r="F120" i="10"/>
  <c r="Y109" i="10"/>
  <c r="U109" i="10"/>
  <c r="H109" i="10"/>
  <c r="F109" i="10"/>
  <c r="Y108" i="10"/>
  <c r="U108" i="10"/>
  <c r="H108" i="10"/>
  <c r="F108" i="10"/>
  <c r="Y107" i="10"/>
  <c r="U107" i="10"/>
  <c r="H107" i="10"/>
  <c r="F107" i="10"/>
  <c r="Y103" i="10"/>
  <c r="U103" i="10"/>
  <c r="H103" i="10"/>
  <c r="F103" i="10"/>
  <c r="Y102" i="10"/>
  <c r="H102" i="10"/>
  <c r="F102" i="10"/>
  <c r="Y99" i="10"/>
  <c r="U99" i="10"/>
  <c r="H99" i="10"/>
  <c r="F99" i="10"/>
  <c r="Y98" i="10"/>
  <c r="U98" i="10"/>
  <c r="H98" i="10"/>
  <c r="F98" i="10"/>
  <c r="Y97" i="10"/>
  <c r="U97" i="10"/>
  <c r="H97" i="10"/>
  <c r="F97" i="10"/>
  <c r="Y96" i="10"/>
  <c r="U96" i="10"/>
  <c r="H96" i="10"/>
  <c r="F96" i="10"/>
  <c r="Y92" i="10"/>
  <c r="U92" i="10"/>
  <c r="H92" i="10"/>
  <c r="F92" i="10"/>
  <c r="Y91" i="10"/>
  <c r="U91" i="10"/>
  <c r="H91" i="10"/>
  <c r="F91" i="10"/>
  <c r="F90" i="10"/>
  <c r="Y89" i="10"/>
  <c r="U89" i="10"/>
  <c r="H89" i="10"/>
  <c r="F89" i="10"/>
  <c r="Y88" i="10"/>
  <c r="U88" i="10"/>
  <c r="H88" i="10"/>
  <c r="F88" i="10"/>
  <c r="Y87" i="10"/>
  <c r="U87" i="10"/>
  <c r="H87" i="10"/>
  <c r="F87" i="10"/>
  <c r="Y86" i="10"/>
  <c r="U86" i="10"/>
  <c r="H86" i="10"/>
  <c r="F86" i="10"/>
  <c r="Y85" i="10"/>
  <c r="U85" i="10"/>
  <c r="H85" i="10"/>
  <c r="F85" i="10"/>
  <c r="Y83" i="10"/>
  <c r="U83" i="10"/>
  <c r="H83" i="10"/>
  <c r="F83" i="10"/>
  <c r="Y82" i="10"/>
  <c r="U82" i="10"/>
  <c r="H82" i="10"/>
  <c r="F82" i="10"/>
  <c r="Y81" i="10"/>
  <c r="U81" i="10"/>
  <c r="H81" i="10"/>
  <c r="F81" i="10"/>
  <c r="Y80" i="10"/>
  <c r="U80" i="10"/>
  <c r="H80" i="10"/>
  <c r="F80" i="10"/>
  <c r="Y79" i="10"/>
  <c r="U79" i="10"/>
  <c r="H79" i="10"/>
  <c r="F79" i="10"/>
  <c r="F73" i="10"/>
  <c r="F72" i="10"/>
  <c r="F71" i="10"/>
  <c r="F70" i="10"/>
  <c r="F69" i="10"/>
  <c r="F68" i="10"/>
  <c r="F67" i="10"/>
  <c r="F66" i="10"/>
  <c r="F60" i="10"/>
  <c r="F59" i="10"/>
  <c r="U47" i="10"/>
  <c r="H47" i="10"/>
  <c r="F47" i="10"/>
  <c r="U46" i="10"/>
  <c r="H46" i="10"/>
  <c r="F46" i="10"/>
  <c r="U45" i="10"/>
  <c r="H45" i="10"/>
  <c r="F45" i="10"/>
  <c r="U44" i="10"/>
  <c r="H44" i="10"/>
  <c r="F44" i="10"/>
  <c r="H36" i="10"/>
  <c r="F36" i="10"/>
  <c r="H35" i="10"/>
  <c r="F35" i="10"/>
  <c r="H34" i="10"/>
  <c r="F34" i="10"/>
  <c r="H33" i="10"/>
  <c r="F33" i="10"/>
  <c r="U31" i="10"/>
  <c r="H31" i="10"/>
  <c r="F31" i="10"/>
  <c r="U30" i="10"/>
  <c r="U204" i="10" s="1"/>
  <c r="H30" i="10"/>
  <c r="F30" i="10"/>
  <c r="H29" i="10"/>
  <c r="F29" i="10"/>
  <c r="H28" i="10"/>
  <c r="F28" i="10"/>
  <c r="F24" i="10"/>
  <c r="F23" i="10"/>
  <c r="F22" i="10"/>
  <c r="F21" i="10"/>
  <c r="F20" i="10"/>
  <c r="Y19" i="10"/>
  <c r="F19" i="10"/>
  <c r="Y149" i="9"/>
  <c r="H146" i="9" l="1"/>
  <c r="F134" i="9"/>
  <c r="F135" i="9"/>
  <c r="U83" i="9" l="1"/>
  <c r="U84" i="9"/>
  <c r="Y81" i="9"/>
  <c r="Y82" i="9"/>
  <c r="Y83" i="9"/>
  <c r="Y84" i="9"/>
  <c r="Y79" i="9"/>
  <c r="F72" i="9"/>
  <c r="F71" i="9"/>
  <c r="F21" i="9"/>
  <c r="Y22" i="9"/>
  <c r="Y23" i="9"/>
  <c r="Y24" i="9"/>
  <c r="Y25" i="9"/>
  <c r="Y26" i="9"/>
  <c r="Y19" i="9"/>
  <c r="Y200" i="9"/>
  <c r="H200" i="9"/>
  <c r="Y195" i="9"/>
  <c r="U195" i="9"/>
  <c r="H195" i="9"/>
  <c r="F195" i="9"/>
  <c r="U194" i="9"/>
  <c r="H194" i="9"/>
  <c r="F194" i="9"/>
  <c r="Y191" i="9"/>
  <c r="U191" i="9"/>
  <c r="H191" i="9"/>
  <c r="F191" i="9"/>
  <c r="Y190" i="9"/>
  <c r="H190" i="9"/>
  <c r="F190" i="9"/>
  <c r="Y189" i="9"/>
  <c r="U189" i="9"/>
  <c r="H189" i="9"/>
  <c r="F189" i="9"/>
  <c r="Y188" i="9"/>
  <c r="H188" i="9"/>
  <c r="F188" i="9"/>
  <c r="F187" i="9"/>
  <c r="Y186" i="9"/>
  <c r="H186" i="9"/>
  <c r="F186" i="9"/>
  <c r="F185" i="9"/>
  <c r="Y184" i="9"/>
  <c r="H184" i="9"/>
  <c r="F184" i="9"/>
  <c r="Y183" i="9"/>
  <c r="H183" i="9"/>
  <c r="F183" i="9"/>
  <c r="Y181" i="9"/>
  <c r="U181" i="9"/>
  <c r="H181" i="9"/>
  <c r="F181" i="9"/>
  <c r="Y180" i="9"/>
  <c r="H180" i="9"/>
  <c r="F180" i="9"/>
  <c r="Y179" i="9"/>
  <c r="U179" i="9"/>
  <c r="H179" i="9"/>
  <c r="F179" i="9"/>
  <c r="Y178" i="9"/>
  <c r="U178" i="9"/>
  <c r="H178" i="9"/>
  <c r="F178" i="9"/>
  <c r="Y176" i="9"/>
  <c r="U176" i="9"/>
  <c r="H176" i="9"/>
  <c r="F176" i="9"/>
  <c r="Y175" i="9"/>
  <c r="U175" i="9"/>
  <c r="H175" i="9"/>
  <c r="F175" i="9"/>
  <c r="Y174" i="9"/>
  <c r="U174" i="9"/>
  <c r="H174" i="9"/>
  <c r="F174" i="9"/>
  <c r="Y173" i="9"/>
  <c r="U173" i="9"/>
  <c r="H173" i="9"/>
  <c r="F173" i="9"/>
  <c r="Y172" i="9"/>
  <c r="U172" i="9"/>
  <c r="H172" i="9"/>
  <c r="F172" i="9"/>
  <c r="Y171" i="9"/>
  <c r="U171" i="9"/>
  <c r="H171" i="9"/>
  <c r="F171" i="9"/>
  <c r="Y170" i="9"/>
  <c r="U170" i="9"/>
  <c r="H170" i="9"/>
  <c r="F170" i="9"/>
  <c r="Y169" i="9"/>
  <c r="U169" i="9"/>
  <c r="H169" i="9"/>
  <c r="F169" i="9"/>
  <c r="Y168" i="9"/>
  <c r="U168" i="9"/>
  <c r="H168" i="9"/>
  <c r="F168" i="9"/>
  <c r="Y167" i="9"/>
  <c r="U167" i="9"/>
  <c r="H167" i="9"/>
  <c r="F167" i="9"/>
  <c r="Y166" i="9"/>
  <c r="U166" i="9"/>
  <c r="H166" i="9"/>
  <c r="F166" i="9"/>
  <c r="Y165" i="9"/>
  <c r="U165" i="9"/>
  <c r="H165" i="9"/>
  <c r="F165" i="9"/>
  <c r="Y163" i="9"/>
  <c r="U163" i="9"/>
  <c r="H163" i="9"/>
  <c r="F163" i="9"/>
  <c r="Y162" i="9"/>
  <c r="U162" i="9"/>
  <c r="H162" i="9"/>
  <c r="F162" i="9"/>
  <c r="Y161" i="9"/>
  <c r="U161" i="9"/>
  <c r="H161" i="9"/>
  <c r="F161" i="9"/>
  <c r="Y160" i="9"/>
  <c r="U160" i="9"/>
  <c r="H160" i="9"/>
  <c r="F160" i="9"/>
  <c r="Y159" i="9"/>
  <c r="U159" i="9"/>
  <c r="H159" i="9"/>
  <c r="F159" i="9"/>
  <c r="Y158" i="9"/>
  <c r="U158" i="9"/>
  <c r="H158" i="9"/>
  <c r="F158" i="9"/>
  <c r="Y157" i="9"/>
  <c r="H157" i="9"/>
  <c r="F157" i="9"/>
  <c r="Y156" i="9"/>
  <c r="U156" i="9"/>
  <c r="H156" i="9"/>
  <c r="F156" i="9"/>
  <c r="Y155" i="9"/>
  <c r="H155" i="9"/>
  <c r="F155" i="9"/>
  <c r="Y154" i="9"/>
  <c r="U154" i="9"/>
  <c r="H154" i="9"/>
  <c r="F154" i="9"/>
  <c r="Y152" i="9"/>
  <c r="H152" i="9"/>
  <c r="F152" i="9"/>
  <c r="Y151" i="9"/>
  <c r="U151" i="9"/>
  <c r="H151" i="9"/>
  <c r="F151" i="9"/>
  <c r="Y150" i="9"/>
  <c r="U150" i="9"/>
  <c r="H150" i="9"/>
  <c r="F150" i="9"/>
  <c r="Y148" i="9"/>
  <c r="U148" i="9"/>
  <c r="H148" i="9"/>
  <c r="F148" i="9"/>
  <c r="Y144" i="9"/>
  <c r="U144" i="9"/>
  <c r="H144" i="9"/>
  <c r="F144" i="9"/>
  <c r="Y143" i="9"/>
  <c r="U143" i="9"/>
  <c r="H143" i="9"/>
  <c r="F143" i="9"/>
  <c r="Y142" i="9"/>
  <c r="U142" i="9"/>
  <c r="H142" i="9"/>
  <c r="F142" i="9"/>
  <c r="Y141" i="9"/>
  <c r="U141" i="9"/>
  <c r="H141" i="9"/>
  <c r="F141" i="9"/>
  <c r="Y140" i="9"/>
  <c r="U140" i="9"/>
  <c r="H140" i="9"/>
  <c r="F140" i="9"/>
  <c r="Y139" i="9"/>
  <c r="U139" i="9"/>
  <c r="H139" i="9"/>
  <c r="F139" i="9"/>
  <c r="Y138" i="9"/>
  <c r="U138" i="9"/>
  <c r="H138" i="9"/>
  <c r="F138" i="9"/>
  <c r="Y137" i="9"/>
  <c r="U137" i="9"/>
  <c r="H137" i="9"/>
  <c r="F137" i="9"/>
  <c r="F133" i="9"/>
  <c r="Y131" i="9"/>
  <c r="U131" i="9"/>
  <c r="H131" i="9"/>
  <c r="F131" i="9"/>
  <c r="Y130" i="9"/>
  <c r="U130" i="9"/>
  <c r="H130" i="9"/>
  <c r="F130" i="9"/>
  <c r="Y129" i="9"/>
  <c r="U129" i="9"/>
  <c r="H129" i="9"/>
  <c r="F129" i="9"/>
  <c r="Y128" i="9"/>
  <c r="U128" i="9"/>
  <c r="H128" i="9"/>
  <c r="F128" i="9"/>
  <c r="Y127" i="9"/>
  <c r="U127" i="9"/>
  <c r="H127" i="9"/>
  <c r="F127" i="9"/>
  <c r="Y126" i="9"/>
  <c r="U126" i="9"/>
  <c r="H126" i="9"/>
  <c r="F126" i="9"/>
  <c r="Y125" i="9"/>
  <c r="U125" i="9"/>
  <c r="H125" i="9"/>
  <c r="F125" i="9"/>
  <c r="Y124" i="9"/>
  <c r="U124" i="9"/>
  <c r="H124" i="9"/>
  <c r="F124" i="9"/>
  <c r="Y123" i="9"/>
  <c r="U123" i="9"/>
  <c r="H123" i="9"/>
  <c r="F123" i="9"/>
  <c r="Y122" i="9"/>
  <c r="U122" i="9"/>
  <c r="H122" i="9"/>
  <c r="F122" i="9"/>
  <c r="Y121" i="9"/>
  <c r="U121" i="9"/>
  <c r="H121" i="9"/>
  <c r="F121" i="9"/>
  <c r="Y110" i="9"/>
  <c r="U110" i="9"/>
  <c r="H110" i="9"/>
  <c r="F110" i="9"/>
  <c r="Y109" i="9"/>
  <c r="U109" i="9"/>
  <c r="H109" i="9"/>
  <c r="F109" i="9"/>
  <c r="U108" i="9"/>
  <c r="H108" i="9"/>
  <c r="F108" i="9"/>
  <c r="Y104" i="9"/>
  <c r="U104" i="9"/>
  <c r="H104" i="9"/>
  <c r="F104" i="9"/>
  <c r="Y103" i="9"/>
  <c r="H103" i="9"/>
  <c r="F103" i="9"/>
  <c r="Y100" i="9"/>
  <c r="U100" i="9"/>
  <c r="H100" i="9"/>
  <c r="F100" i="9"/>
  <c r="Y99" i="9"/>
  <c r="U99" i="9"/>
  <c r="H99" i="9"/>
  <c r="F99" i="9"/>
  <c r="Y98" i="9"/>
  <c r="U98" i="9"/>
  <c r="H98" i="9"/>
  <c r="F98" i="9"/>
  <c r="Y97" i="9"/>
  <c r="U97" i="9"/>
  <c r="H97" i="9"/>
  <c r="F97" i="9"/>
  <c r="Y93" i="9"/>
  <c r="U93" i="9"/>
  <c r="H93" i="9"/>
  <c r="F93" i="9"/>
  <c r="Y92" i="9"/>
  <c r="U92" i="9"/>
  <c r="H92" i="9"/>
  <c r="F92" i="9"/>
  <c r="F91" i="9"/>
  <c r="Y90" i="9"/>
  <c r="U90" i="9"/>
  <c r="H90" i="9"/>
  <c r="F90" i="9"/>
  <c r="Y89" i="9"/>
  <c r="U89" i="9"/>
  <c r="H89" i="9"/>
  <c r="F89" i="9"/>
  <c r="Y88" i="9"/>
  <c r="U88" i="9"/>
  <c r="H88" i="9"/>
  <c r="F88" i="9"/>
  <c r="Y87" i="9"/>
  <c r="U87" i="9"/>
  <c r="H87" i="9"/>
  <c r="F87" i="9"/>
  <c r="Y86" i="9"/>
  <c r="U86" i="9"/>
  <c r="H86" i="9"/>
  <c r="F86" i="9"/>
  <c r="H84" i="9"/>
  <c r="F84" i="9"/>
  <c r="H83" i="9"/>
  <c r="F83" i="9"/>
  <c r="U82" i="9"/>
  <c r="H82" i="9"/>
  <c r="F82" i="9"/>
  <c r="U81" i="9"/>
  <c r="H81" i="9"/>
  <c r="F81" i="9"/>
  <c r="U79" i="9"/>
  <c r="H79" i="9"/>
  <c r="F79" i="9"/>
  <c r="F73" i="9"/>
  <c r="F70" i="9"/>
  <c r="F69" i="9"/>
  <c r="F68" i="9"/>
  <c r="F67" i="9"/>
  <c r="H66" i="9"/>
  <c r="F66" i="9"/>
  <c r="F60" i="9"/>
  <c r="F59" i="9"/>
  <c r="H54" i="9"/>
  <c r="F54" i="9"/>
  <c r="U53" i="9"/>
  <c r="H53" i="9"/>
  <c r="F53" i="9"/>
  <c r="U52" i="9"/>
  <c r="H52" i="9"/>
  <c r="F52" i="9"/>
  <c r="U50" i="9"/>
  <c r="H50" i="9"/>
  <c r="F50" i="9"/>
  <c r="U47" i="9"/>
  <c r="H47" i="9"/>
  <c r="F47" i="9"/>
  <c r="U46" i="9"/>
  <c r="H46" i="9"/>
  <c r="F46" i="9"/>
  <c r="U45" i="9"/>
  <c r="H45" i="9"/>
  <c r="F45" i="9"/>
  <c r="H44" i="9"/>
  <c r="F44" i="9"/>
  <c r="H42" i="9"/>
  <c r="F42" i="9"/>
  <c r="H36" i="9"/>
  <c r="F36" i="9"/>
  <c r="H35" i="9"/>
  <c r="F35" i="9"/>
  <c r="H34" i="9"/>
  <c r="F34" i="9"/>
  <c r="H33" i="9"/>
  <c r="F33" i="9"/>
  <c r="U31" i="9"/>
  <c r="H31" i="9"/>
  <c r="F31" i="9"/>
  <c r="U30" i="9"/>
  <c r="U206" i="9" s="1"/>
  <c r="H30" i="9"/>
  <c r="F30" i="9"/>
  <c r="H29" i="9"/>
  <c r="F29" i="9"/>
  <c r="H28" i="9"/>
  <c r="F28" i="9"/>
  <c r="H26" i="9"/>
  <c r="F26" i="9"/>
  <c r="H25" i="9"/>
  <c r="F25" i="9"/>
  <c r="H24" i="9"/>
  <c r="F24" i="9"/>
  <c r="H23" i="9"/>
  <c r="F23" i="9"/>
  <c r="H22" i="9"/>
  <c r="F22" i="9"/>
  <c r="F20" i="9"/>
  <c r="H19" i="9"/>
  <c r="F19" i="9"/>
  <c r="U149" i="8"/>
  <c r="Y150" i="8" l="1"/>
  <c r="H150" i="8"/>
  <c r="F150" i="8"/>
  <c r="Y149" i="8"/>
  <c r="H149" i="8"/>
  <c r="F149" i="8"/>
  <c r="F148" i="8"/>
  <c r="Y147" i="8"/>
  <c r="U147" i="8"/>
  <c r="H147" i="8"/>
  <c r="F147" i="8"/>
  <c r="F99" i="8"/>
  <c r="F98" i="8"/>
  <c r="U97" i="8"/>
  <c r="H97" i="8"/>
  <c r="F97" i="8"/>
  <c r="U96" i="8"/>
  <c r="H96" i="8"/>
  <c r="F96" i="8"/>
  <c r="F60" i="8"/>
  <c r="F59" i="8"/>
  <c r="Y214" i="7"/>
  <c r="Y215" i="7"/>
  <c r="Y216" i="7"/>
  <c r="Y217" i="7"/>
  <c r="Y213" i="7"/>
  <c r="U214" i="7"/>
  <c r="U215" i="7"/>
  <c r="U216" i="7"/>
  <c r="U217" i="7"/>
  <c r="U213" i="7"/>
  <c r="H214" i="7"/>
  <c r="H215" i="7"/>
  <c r="H216" i="7"/>
  <c r="H217" i="7"/>
  <c r="H213" i="7"/>
  <c r="F214" i="7"/>
  <c r="F215" i="7"/>
  <c r="F216" i="7"/>
  <c r="F217" i="7"/>
  <c r="F213" i="7"/>
  <c r="U203" i="7"/>
  <c r="U195" i="7"/>
  <c r="Y196" i="7"/>
  <c r="Y197" i="7"/>
  <c r="Y198" i="7"/>
  <c r="Y199" i="7"/>
  <c r="Y200" i="7"/>
  <c r="Y201" i="7"/>
  <c r="Y202" i="7"/>
  <c r="Y204" i="7"/>
  <c r="Y205" i="7"/>
  <c r="Y206" i="7"/>
  <c r="Y208" i="7"/>
  <c r="Y194" i="7"/>
  <c r="U196" i="7"/>
  <c r="U197" i="7"/>
  <c r="U198" i="7"/>
  <c r="U199" i="7"/>
  <c r="U200" i="7"/>
  <c r="U201" i="7"/>
  <c r="U202" i="7"/>
  <c r="U204" i="7"/>
  <c r="U205" i="7"/>
  <c r="U206" i="7"/>
  <c r="U207" i="7"/>
  <c r="U208" i="7"/>
  <c r="U194" i="7"/>
  <c r="H196" i="7"/>
  <c r="H197" i="7"/>
  <c r="H198" i="7"/>
  <c r="H199" i="7"/>
  <c r="H200" i="7"/>
  <c r="H201" i="7"/>
  <c r="H202" i="7"/>
  <c r="H204" i="7"/>
  <c r="H205" i="7"/>
  <c r="H206" i="7"/>
  <c r="H207" i="7"/>
  <c r="H208" i="7"/>
  <c r="H194" i="7"/>
  <c r="Y190" i="7"/>
  <c r="Y191" i="7"/>
  <c r="Y192" i="7"/>
  <c r="Y189" i="7"/>
  <c r="U190" i="7"/>
  <c r="U191" i="7"/>
  <c r="U192" i="7"/>
  <c r="U189" i="7"/>
  <c r="H190" i="7"/>
  <c r="H191" i="7"/>
  <c r="H192" i="7"/>
  <c r="H189" i="7"/>
  <c r="U182" i="7"/>
  <c r="Y177" i="7"/>
  <c r="Y178" i="7"/>
  <c r="Y179" i="7"/>
  <c r="Y180" i="7"/>
  <c r="Y181" i="7"/>
  <c r="Y182" i="7"/>
  <c r="Y183" i="7"/>
  <c r="Y184" i="7"/>
  <c r="Y185" i="7"/>
  <c r="Y186" i="7"/>
  <c r="Y187" i="7"/>
  <c r="Y175" i="7"/>
  <c r="U176" i="7"/>
  <c r="U177" i="7"/>
  <c r="U178" i="7"/>
  <c r="U179" i="7"/>
  <c r="U180" i="7"/>
  <c r="U181" i="7"/>
  <c r="U183" i="7"/>
  <c r="U184" i="7"/>
  <c r="U185" i="7"/>
  <c r="U186" i="7"/>
  <c r="U187" i="7"/>
  <c r="U175" i="7"/>
  <c r="H177" i="7"/>
  <c r="H178" i="7"/>
  <c r="H179" i="7"/>
  <c r="H180" i="7"/>
  <c r="H181" i="7"/>
  <c r="H182" i="7"/>
  <c r="H183" i="7"/>
  <c r="H184" i="7"/>
  <c r="H185" i="7"/>
  <c r="H186" i="7"/>
  <c r="H187" i="7"/>
  <c r="H175" i="7"/>
  <c r="Y165" i="7"/>
  <c r="Y166" i="7"/>
  <c r="Y167" i="7"/>
  <c r="Y168" i="7"/>
  <c r="Y169" i="7"/>
  <c r="Y170" i="7"/>
  <c r="Y171" i="7"/>
  <c r="Y172" i="7"/>
  <c r="Y173" i="7"/>
  <c r="Y163" i="7"/>
  <c r="U165" i="7"/>
  <c r="U166" i="7"/>
  <c r="U167" i="7"/>
  <c r="U168" i="7"/>
  <c r="U169" i="7"/>
  <c r="U170" i="7"/>
  <c r="U171" i="7"/>
  <c r="U172" i="7"/>
  <c r="U173" i="7"/>
  <c r="U163" i="7"/>
  <c r="H165" i="7"/>
  <c r="H166" i="7"/>
  <c r="H167" i="7"/>
  <c r="H168" i="7"/>
  <c r="H169" i="7"/>
  <c r="H170" i="7"/>
  <c r="H171" i="7"/>
  <c r="H172" i="7"/>
  <c r="H173" i="7"/>
  <c r="H163" i="7"/>
  <c r="Y159" i="7"/>
  <c r="Y160" i="7"/>
  <c r="Y157" i="7"/>
  <c r="U159" i="7"/>
  <c r="U160" i="7"/>
  <c r="U157" i="7"/>
  <c r="H159" i="7"/>
  <c r="H160" i="7"/>
  <c r="H161" i="7"/>
  <c r="H157" i="7"/>
  <c r="Y147" i="7"/>
  <c r="Y148" i="7"/>
  <c r="Y149" i="7"/>
  <c r="Y150" i="7"/>
  <c r="Y151" i="7"/>
  <c r="Y152" i="7"/>
  <c r="Y153" i="7"/>
  <c r="Y146" i="7"/>
  <c r="U147" i="7"/>
  <c r="U148" i="7"/>
  <c r="U149" i="7"/>
  <c r="U150" i="7"/>
  <c r="U151" i="7"/>
  <c r="U152" i="7"/>
  <c r="U153" i="7"/>
  <c r="U146" i="7"/>
  <c r="H147" i="7"/>
  <c r="H148" i="7"/>
  <c r="H149" i="7"/>
  <c r="H150" i="7"/>
  <c r="H151" i="7"/>
  <c r="H152" i="7"/>
  <c r="H153" i="7"/>
  <c r="H146" i="7"/>
  <c r="Y143" i="7"/>
  <c r="Y144" i="7"/>
  <c r="Y141" i="7"/>
  <c r="U143" i="7"/>
  <c r="U144" i="7"/>
  <c r="U141" i="7"/>
  <c r="H143" i="7"/>
  <c r="H144" i="7"/>
  <c r="H141" i="7"/>
  <c r="F143" i="7"/>
  <c r="F144" i="7"/>
  <c r="F141" i="7"/>
  <c r="Y130" i="7"/>
  <c r="Y131" i="7"/>
  <c r="Y132" i="7"/>
  <c r="Y133" i="7"/>
  <c r="Y134" i="7"/>
  <c r="Y135" i="7"/>
  <c r="Y136" i="7"/>
  <c r="Y137" i="7"/>
  <c r="Y138" i="7"/>
  <c r="Y139" i="7"/>
  <c r="Y128" i="7"/>
  <c r="U129" i="7"/>
  <c r="U130" i="7"/>
  <c r="U131" i="7"/>
  <c r="U132" i="7"/>
  <c r="U133" i="7"/>
  <c r="U134" i="7"/>
  <c r="U135" i="7"/>
  <c r="U136" i="7"/>
  <c r="U137" i="7"/>
  <c r="U138" i="7"/>
  <c r="U139" i="7"/>
  <c r="U128" i="7"/>
  <c r="H130" i="7"/>
  <c r="H131" i="7"/>
  <c r="H132" i="7"/>
  <c r="H133" i="7"/>
  <c r="H134" i="7"/>
  <c r="H135" i="7"/>
  <c r="H136" i="7"/>
  <c r="H137" i="7"/>
  <c r="H138" i="7"/>
  <c r="H139" i="7"/>
  <c r="H128" i="7"/>
  <c r="Y125" i="7"/>
  <c r="Y126" i="7"/>
  <c r="Y123" i="7"/>
  <c r="U125" i="7"/>
  <c r="U126" i="7"/>
  <c r="U123" i="7"/>
  <c r="H125" i="7"/>
  <c r="H126" i="7"/>
  <c r="H123" i="7"/>
  <c r="F125" i="7"/>
  <c r="F126" i="7"/>
  <c r="F123" i="7"/>
  <c r="H204" i="8" l="1"/>
  <c r="Y119" i="7"/>
  <c r="Y120" i="7"/>
  <c r="Y121" i="7"/>
  <c r="U119" i="7"/>
  <c r="U120" i="7"/>
  <c r="U121" i="7"/>
  <c r="U118" i="7"/>
  <c r="H119" i="7"/>
  <c r="H120" i="7"/>
  <c r="H121" i="7"/>
  <c r="H118" i="7"/>
  <c r="Y115" i="7"/>
  <c r="Y116" i="7"/>
  <c r="Y113" i="7"/>
  <c r="U115" i="7"/>
  <c r="U116" i="7"/>
  <c r="U113" i="7"/>
  <c r="H115" i="7"/>
  <c r="H116" i="7"/>
  <c r="H113" i="7"/>
  <c r="Y108" i="7"/>
  <c r="Y109" i="7"/>
  <c r="Y110" i="7"/>
  <c r="Y111" i="7"/>
  <c r="Y106" i="7"/>
  <c r="U108" i="7"/>
  <c r="U109" i="7"/>
  <c r="U110" i="7"/>
  <c r="U111" i="7"/>
  <c r="U106" i="7"/>
  <c r="H108" i="7"/>
  <c r="H109" i="7"/>
  <c r="H110" i="7"/>
  <c r="H111" i="7"/>
  <c r="H106" i="7"/>
  <c r="Y102" i="7"/>
  <c r="Y103" i="7"/>
  <c r="Y104" i="7"/>
  <c r="Y101" i="7"/>
  <c r="U102" i="7"/>
  <c r="U103" i="7"/>
  <c r="U104" i="7"/>
  <c r="U101" i="7"/>
  <c r="H102" i="7"/>
  <c r="H103" i="7"/>
  <c r="H104" i="7"/>
  <c r="H101" i="7"/>
  <c r="Y91" i="7" l="1"/>
  <c r="Y92" i="7"/>
  <c r="Y93" i="7"/>
  <c r="Y94" i="7"/>
  <c r="Y95" i="7"/>
  <c r="Y96" i="7"/>
  <c r="Y97" i="7"/>
  <c r="Y89" i="7"/>
  <c r="U91" i="7"/>
  <c r="U92" i="7"/>
  <c r="U93" i="7"/>
  <c r="U94" i="7"/>
  <c r="U95" i="7"/>
  <c r="U96" i="7"/>
  <c r="U97" i="7"/>
  <c r="U89" i="7"/>
  <c r="H91" i="7"/>
  <c r="H92" i="7"/>
  <c r="H93" i="7"/>
  <c r="H94" i="7"/>
  <c r="H95" i="7"/>
  <c r="H96" i="7"/>
  <c r="H97" i="7"/>
  <c r="H89" i="7"/>
  <c r="U84" i="7"/>
  <c r="U85" i="7"/>
  <c r="U87" i="7"/>
  <c r="U83" i="7"/>
  <c r="H84" i="7"/>
  <c r="H85" i="7"/>
  <c r="H86" i="7"/>
  <c r="H87" i="7"/>
  <c r="H83" i="7"/>
  <c r="F84" i="7"/>
  <c r="F85" i="7"/>
  <c r="F86" i="7"/>
  <c r="F87" i="7"/>
  <c r="H80" i="7"/>
  <c r="H81" i="7"/>
  <c r="H79" i="7"/>
  <c r="F80" i="7"/>
  <c r="F81" i="7"/>
  <c r="F79" i="7"/>
  <c r="U70" i="7"/>
  <c r="U71" i="7"/>
  <c r="U72" i="7"/>
  <c r="U73" i="7"/>
  <c r="U74" i="7"/>
  <c r="U75" i="7"/>
  <c r="U76" i="7"/>
  <c r="U68" i="7"/>
  <c r="H70" i="7"/>
  <c r="H71" i="7"/>
  <c r="H72" i="7"/>
  <c r="H73" i="7"/>
  <c r="H74" i="7"/>
  <c r="H75" i="7"/>
  <c r="H76" i="7"/>
  <c r="H77" i="7"/>
  <c r="H68" i="7"/>
  <c r="U66" i="7"/>
  <c r="U65" i="7"/>
  <c r="H66" i="7"/>
  <c r="H65" i="7"/>
  <c r="F62" i="7"/>
  <c r="F60" i="7"/>
  <c r="U52" i="7"/>
  <c r="U53" i="7"/>
  <c r="U55" i="7"/>
  <c r="U56" i="7"/>
  <c r="U57" i="7"/>
  <c r="U51" i="7"/>
  <c r="H52" i="7"/>
  <c r="H53" i="7"/>
  <c r="H55" i="7"/>
  <c r="H56" i="7"/>
  <c r="H57" i="7"/>
  <c r="H51" i="7"/>
  <c r="U47" i="7"/>
  <c r="U48" i="7"/>
  <c r="U49" i="7"/>
  <c r="U46" i="7"/>
  <c r="H47" i="7"/>
  <c r="H48" i="7"/>
  <c r="H49" i="7"/>
  <c r="H46" i="7"/>
  <c r="H41" i="7"/>
  <c r="H42" i="7"/>
  <c r="H43" i="7"/>
  <c r="H44" i="7"/>
  <c r="U41" i="7"/>
  <c r="U42" i="7"/>
  <c r="U43" i="7"/>
  <c r="U44" i="7"/>
  <c r="U40" i="7"/>
  <c r="H40" i="7"/>
  <c r="F41" i="7"/>
  <c r="F42" i="7"/>
  <c r="F43" i="7"/>
  <c r="F44" i="7"/>
  <c r="F40" i="7"/>
  <c r="H36" i="7"/>
  <c r="H37" i="7"/>
  <c r="H38" i="7"/>
  <c r="H35" i="7"/>
  <c r="H31" i="7"/>
  <c r="H32" i="7"/>
  <c r="H33" i="7"/>
  <c r="H30" i="7"/>
  <c r="H27" i="7"/>
  <c r="H21" i="7"/>
  <c r="H22" i="7"/>
  <c r="H23" i="7"/>
  <c r="H24" i="7"/>
  <c r="H25" i="7"/>
  <c r="H28" i="7"/>
  <c r="H19" i="7"/>
  <c r="F21" i="7"/>
  <c r="F22" i="7"/>
  <c r="F23" i="7"/>
  <c r="F24" i="7"/>
  <c r="F25" i="7"/>
  <c r="F27" i="7"/>
  <c r="F28" i="7"/>
  <c r="F19" i="7"/>
  <c r="F16" i="7"/>
  <c r="F17" i="7"/>
  <c r="F15" i="7"/>
  <c r="F208" i="7"/>
  <c r="F207" i="7"/>
  <c r="F206" i="7"/>
  <c r="F205" i="7"/>
  <c r="F204" i="7"/>
  <c r="F202" i="7"/>
  <c r="F201" i="7"/>
  <c r="F200" i="7"/>
  <c r="F199" i="7"/>
  <c r="F198" i="7"/>
  <c r="F197" i="7"/>
  <c r="F196" i="7"/>
  <c r="F194" i="7"/>
  <c r="F192" i="7"/>
  <c r="F191" i="7"/>
  <c r="F190" i="7"/>
  <c r="F189" i="7"/>
  <c r="F187" i="7"/>
  <c r="F186" i="7"/>
  <c r="F185" i="7"/>
  <c r="F184" i="7"/>
  <c r="F183" i="7"/>
  <c r="F182" i="7"/>
  <c r="F181" i="7"/>
  <c r="F180" i="7"/>
  <c r="F179" i="7"/>
  <c r="F178" i="7"/>
  <c r="F177" i="7"/>
  <c r="F175" i="7"/>
  <c r="F173" i="7"/>
  <c r="F172" i="7"/>
  <c r="F171" i="7"/>
  <c r="F170" i="7"/>
  <c r="F169" i="7"/>
  <c r="F168" i="7"/>
  <c r="F167" i="7"/>
  <c r="F166" i="7"/>
  <c r="F165" i="7"/>
  <c r="F163" i="7"/>
  <c r="F161" i="7"/>
  <c r="F160" i="7"/>
  <c r="F159" i="7"/>
  <c r="F157" i="7"/>
  <c r="F153" i="7"/>
  <c r="F152" i="7"/>
  <c r="F151" i="7"/>
  <c r="F150" i="7"/>
  <c r="F149" i="7"/>
  <c r="F148" i="7"/>
  <c r="F147" i="7"/>
  <c r="F146" i="7"/>
  <c r="F139" i="7"/>
  <c r="F138" i="7"/>
  <c r="F137" i="7"/>
  <c r="F136" i="7"/>
  <c r="F135" i="7"/>
  <c r="F134" i="7"/>
  <c r="F133" i="7"/>
  <c r="F132" i="7"/>
  <c r="F131" i="7"/>
  <c r="F130" i="7"/>
  <c r="F128" i="7"/>
  <c r="F121" i="7"/>
  <c r="F120" i="7"/>
  <c r="F119" i="7"/>
  <c r="F118" i="7"/>
  <c r="F116" i="7"/>
  <c r="F115" i="7"/>
  <c r="F113" i="7"/>
  <c r="F111" i="7"/>
  <c r="F110" i="7"/>
  <c r="F109" i="7"/>
  <c r="F108" i="7"/>
  <c r="F106" i="7"/>
  <c r="F104" i="7"/>
  <c r="F103" i="7"/>
  <c r="F102" i="7"/>
  <c r="F101" i="7"/>
  <c r="F97" i="7"/>
  <c r="F96" i="7"/>
  <c r="F95" i="7"/>
  <c r="F94" i="7"/>
  <c r="F93" i="7"/>
  <c r="F92" i="7"/>
  <c r="F91" i="7"/>
  <c r="F89" i="7"/>
  <c r="F83" i="7"/>
  <c r="F77" i="7"/>
  <c r="F76" i="7"/>
  <c r="F75" i="7"/>
  <c r="F74" i="7"/>
  <c r="F73" i="7"/>
  <c r="F72" i="7"/>
  <c r="F71" i="7"/>
  <c r="F70" i="7"/>
  <c r="F68" i="7"/>
  <c r="F66" i="7"/>
  <c r="F65" i="7"/>
  <c r="F63" i="7"/>
  <c r="F57" i="7"/>
  <c r="F56" i="7"/>
  <c r="F55" i="7"/>
  <c r="F53" i="7"/>
  <c r="F52" i="7"/>
  <c r="F51" i="7"/>
  <c r="F49" i="7"/>
  <c r="F48" i="7"/>
  <c r="F47" i="7"/>
  <c r="F46" i="7"/>
  <c r="F38" i="7"/>
  <c r="F37" i="7"/>
  <c r="F36" i="7"/>
  <c r="F35" i="7"/>
  <c r="F33" i="7"/>
  <c r="F32" i="7"/>
  <c r="F31" i="7"/>
  <c r="F30" i="7"/>
  <c r="F204" i="1"/>
  <c r="F205" i="1"/>
  <c r="F203" i="1"/>
  <c r="U219" i="7" l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84" i="1"/>
  <c r="F180" i="1"/>
  <c r="F181" i="1"/>
  <c r="F182" i="1"/>
  <c r="F179" i="1"/>
  <c r="F167" i="1"/>
  <c r="F168" i="1"/>
  <c r="F169" i="1"/>
  <c r="F170" i="1"/>
  <c r="F171" i="1"/>
  <c r="F172" i="1"/>
  <c r="F173" i="1"/>
  <c r="F174" i="1"/>
  <c r="F175" i="1"/>
  <c r="F176" i="1"/>
  <c r="F177" i="1"/>
  <c r="F165" i="1"/>
  <c r="F154" i="1"/>
  <c r="F155" i="1"/>
  <c r="F156" i="1"/>
  <c r="F157" i="1"/>
  <c r="F158" i="1"/>
  <c r="F159" i="1"/>
  <c r="F160" i="1"/>
  <c r="F161" i="1"/>
  <c r="F162" i="1"/>
  <c r="F163" i="1"/>
  <c r="F150" i="1"/>
  <c r="F151" i="1"/>
  <c r="F152" i="1"/>
  <c r="F149" i="1"/>
  <c r="F147" i="1"/>
  <c r="F139" i="1"/>
  <c r="F140" i="1"/>
  <c r="F141" i="1"/>
  <c r="F142" i="1"/>
  <c r="F143" i="1"/>
  <c r="F144" i="1"/>
  <c r="F145" i="1"/>
  <c r="F138" i="1"/>
  <c r="F123" i="1"/>
  <c r="F124" i="1"/>
  <c r="F125" i="1"/>
  <c r="F126" i="1"/>
  <c r="F127" i="1"/>
  <c r="F128" i="1"/>
  <c r="F129" i="1"/>
  <c r="F130" i="1"/>
  <c r="F131" i="1"/>
  <c r="F132" i="1"/>
  <c r="F122" i="1"/>
  <c r="F114" i="1"/>
  <c r="F115" i="1"/>
  <c r="F116" i="1"/>
  <c r="F113" i="1"/>
  <c r="F110" i="1"/>
  <c r="F111" i="1"/>
  <c r="F109" i="1"/>
  <c r="F104" i="1"/>
  <c r="F105" i="1"/>
  <c r="F106" i="1"/>
  <c r="F107" i="1"/>
  <c r="F103" i="1"/>
  <c r="F99" i="1"/>
  <c r="F100" i="1"/>
  <c r="F101" i="1"/>
  <c r="F98" i="1"/>
  <c r="F88" i="1" l="1"/>
  <c r="F89" i="1"/>
  <c r="F90" i="1"/>
  <c r="F91" i="1"/>
  <c r="F92" i="1"/>
  <c r="F93" i="1"/>
  <c r="F94" i="1"/>
  <c r="F87" i="1"/>
  <c r="F82" i="1"/>
  <c r="F83" i="1"/>
  <c r="F84" i="1"/>
  <c r="F85" i="1"/>
  <c r="F80" i="1"/>
  <c r="F74" i="1"/>
  <c r="F67" i="1" l="1"/>
  <c r="F68" i="1"/>
  <c r="F69" i="1"/>
  <c r="F70" i="1"/>
  <c r="F71" i="1"/>
  <c r="F72" i="1"/>
  <c r="F73" i="1"/>
  <c r="F66" i="1"/>
  <c r="F64" i="1"/>
  <c r="F61" i="1" l="1"/>
  <c r="F60" i="1"/>
  <c r="F52" i="1"/>
  <c r="F51" i="1"/>
  <c r="F53" i="1"/>
  <c r="F54" i="1"/>
  <c r="F55" i="1"/>
  <c r="F50" i="1"/>
  <c r="F46" i="1"/>
  <c r="F47" i="1"/>
  <c r="F48" i="1"/>
  <c r="F45" i="1"/>
  <c r="F35" i="1"/>
  <c r="F36" i="1"/>
  <c r="F37" i="1"/>
  <c r="F34" i="1"/>
  <c r="F30" i="1"/>
  <c r="F31" i="1"/>
  <c r="F32" i="1"/>
  <c r="F29" i="1"/>
</calcChain>
</file>

<file path=xl/sharedStrings.xml><?xml version="1.0" encoding="utf-8"?>
<sst xmlns="http://schemas.openxmlformats.org/spreadsheetml/2006/main" count="3620" uniqueCount="369">
  <si>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</si>
  <si>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</si>
  <si>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</si>
  <si>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</si>
  <si>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</si>
  <si>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</si>
  <si>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</si>
  <si>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</si>
  <si>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</si>
  <si>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</si>
  <si>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</si>
  <si>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</si>
  <si>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</si>
  <si>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</si>
  <si>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</si>
  <si>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освоение квоты, %</t>
  </si>
  <si>
    <t>в том числе для КМНС, особей</t>
  </si>
  <si>
    <t xml:space="preserve">взрослые животные
(старше 1 года)
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</si>
  <si>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</si>
  <si>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</si>
  <si>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</si>
  <si>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</si>
  <si>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</si>
  <si>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Проект квот добычи охотничьих ресурсов на период с 1 августа 2024 г. по 1 августа 2025 г.</t>
  </si>
  <si>
    <r>
      <rPr>
        <b/>
        <sz val="11"/>
        <color theme="1"/>
        <rFont val="Calibri"/>
        <family val="2"/>
        <charset val="204"/>
        <scheme val="minor"/>
      </rPr>
      <t xml:space="preserve">Субъект Российской Федерации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Забайкальский край</t>
    </r>
  </si>
  <si>
    <t>1.1</t>
  </si>
  <si>
    <t xml:space="preserve"> ООУ</t>
  </si>
  <si>
    <t>В том числе в целях научно-исследовательской деятельности НИИВ Восточной Сибири-филиал СФНЦА РАН</t>
  </si>
  <si>
    <t>_</t>
  </si>
  <si>
    <t>1.2</t>
  </si>
  <si>
    <t>Охотхозяйство «Онкоекское» ЗабКОООиР</t>
  </si>
  <si>
    <t>1.3</t>
  </si>
  <si>
    <t>ИП Логинов А.В.</t>
  </si>
  <si>
    <t>ИП Глушков В.Л.</t>
  </si>
  <si>
    <t>НИИВ Восточной Сибири - филиал СФНЦА РАН</t>
  </si>
  <si>
    <t>ООО "Артемида"</t>
  </si>
  <si>
    <t>ООО "Барс"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</si>
  <si>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</si>
  <si>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</si>
  <si>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</si>
  <si>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</si>
  <si>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</si>
  <si>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2.4</t>
  </si>
  <si>
    <t>ИП Бродягин А. В.</t>
  </si>
  <si>
    <t>3.1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</si>
  <si>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</si>
  <si>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</si>
  <si>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</si>
  <si>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</si>
  <si>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</si>
  <si>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3.4</t>
  </si>
  <si>
    <t>ИП Забелин Е.А.</t>
  </si>
  <si>
    <t>4.1</t>
  </si>
  <si>
    <t>4.2</t>
  </si>
  <si>
    <t>Охотхозяйство "Ключевское" ЗабКОООиР</t>
  </si>
  <si>
    <t>4.3</t>
  </si>
  <si>
    <t>Хозяйство «Борзинское» ВОО Забабайкалья (участок 1)</t>
  </si>
  <si>
    <t>4.4</t>
  </si>
  <si>
    <t>Хозяйство «Борзинское» ВОО Забабайкалья (участок 2)</t>
  </si>
  <si>
    <t>5.1</t>
  </si>
  <si>
    <t>5.2</t>
  </si>
  <si>
    <t>ООО "Алдан"</t>
  </si>
  <si>
    <t>5.3</t>
  </si>
  <si>
    <t>ООО "Забохотсервис"</t>
  </si>
  <si>
    <t>5.4</t>
  </si>
  <si>
    <t>Охотхозяйство "Газимурское" ЗабКОООиР</t>
  </si>
  <si>
    <t>6.1</t>
  </si>
  <si>
    <t>6.2</t>
  </si>
  <si>
    <t>ООО "Орион"</t>
  </si>
  <si>
    <t>7.1</t>
  </si>
  <si>
    <t>7.2</t>
  </si>
  <si>
    <t>Охотхозяйство "Калганское" ЗабКОООиР</t>
  </si>
  <si>
    <t>8.1</t>
  </si>
  <si>
    <t>8.2</t>
  </si>
  <si>
    <t>ООО Уссури</t>
  </si>
  <si>
    <t>9.1</t>
  </si>
  <si>
    <t>9.2</t>
  </si>
  <si>
    <t>Охотхозяйство «Карымское» ЗабКОООиР</t>
  </si>
  <si>
    <t>ЗабКООРиО "Динамо" - ОХ "Зинкуй"</t>
  </si>
  <si>
    <t>ООО «Телекомремстройсервис»</t>
  </si>
  <si>
    <t xml:space="preserve">ООО «Ургуй» </t>
  </si>
  <si>
    <t>ИП Чернякова Н. М.</t>
  </si>
  <si>
    <t>ООО "Транссиб"</t>
  </si>
  <si>
    <t>ООО "Север"</t>
  </si>
  <si>
    <t>10.1</t>
  </si>
  <si>
    <t>10.2</t>
  </si>
  <si>
    <t>Охотхозяйство "Краснокаменское" ЗабКООиР</t>
  </si>
  <si>
    <t>ООО "Лайт"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</si>
  <si>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</si>
  <si>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</si>
  <si>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</si>
  <si>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</si>
  <si>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</si>
  <si>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</si>
  <si>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 xml:space="preserve"> УНС "Менза"</t>
  </si>
  <si>
    <t>11.5</t>
  </si>
  <si>
    <t>ООО «Охотник»</t>
  </si>
  <si>
    <t>12.1</t>
  </si>
  <si>
    <t>12.2</t>
  </si>
  <si>
    <t>МУП «Кыринское ОПХ»</t>
  </si>
  <si>
    <t>12.3</t>
  </si>
  <si>
    <t>ООО "Край"</t>
  </si>
  <si>
    <t>ООО "Прометей"</t>
  </si>
  <si>
    <t>ООО "Каренга"</t>
  </si>
  <si>
    <t>ООО "Заказник"</t>
  </si>
  <si>
    <t>ООО «Становик»</t>
  </si>
  <si>
    <t>ИП Колесников С.Б.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</si>
  <si>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</si>
  <si>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</si>
  <si>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</si>
  <si>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</si>
  <si>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</si>
  <si>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</si>
  <si>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</si>
  <si>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14.1</t>
  </si>
  <si>
    <t>14.2</t>
  </si>
  <si>
    <t>Охотхозяйство «Калининское» ЗабКОООиР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</si>
  <si>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</si>
  <si>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</si>
  <si>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</si>
  <si>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</si>
  <si>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</si>
  <si>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14.6</t>
  </si>
  <si>
    <t>15.1</t>
  </si>
  <si>
    <t>ООО «Талакан»</t>
  </si>
  <si>
    <t>ГПЗ "Среднеаргунский"</t>
  </si>
  <si>
    <t>16.1</t>
  </si>
  <si>
    <t>16.2</t>
  </si>
  <si>
    <t>Охотхозяйство «Оловяннинское» ЗабКОООиР</t>
  </si>
  <si>
    <t>16.3</t>
  </si>
  <si>
    <t>ООО "Элемент"</t>
  </si>
  <si>
    <t>16.4</t>
  </si>
  <si>
    <t>ООО "Застава"</t>
  </si>
  <si>
    <t>17.1</t>
  </si>
  <si>
    <t>17.2</t>
  </si>
  <si>
    <t>ИП Черепицина Е.Ю. (участок 1)</t>
  </si>
  <si>
    <t>17.3</t>
  </si>
  <si>
    <t>ИП Черепицина Е.Ю. (участок 2)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</si>
  <si>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</si>
  <si>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</si>
  <si>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</si>
  <si>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</si>
  <si>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</si>
  <si>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Охотхозяйство «Новопавловское» ЗабКОООиР</t>
  </si>
  <si>
    <t>ИП Федотов С.А.</t>
  </si>
  <si>
    <t>ООО "Петровский"</t>
  </si>
  <si>
    <t>ООО "Мегастрой+"</t>
  </si>
  <si>
    <t>ИП Беломестнов А.П.</t>
  </si>
  <si>
    <t>ООО «Дальсо-природа»</t>
  </si>
  <si>
    <t>ИП Самсонов В.Ф.</t>
  </si>
  <si>
    <t>19.1</t>
  </si>
  <si>
    <t>19.2</t>
  </si>
  <si>
    <t>Охотхозяйство "Быркинское" ЗабКОООиР</t>
  </si>
  <si>
    <t>19.3</t>
  </si>
  <si>
    <t>ИП Бродягин А.В.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</si>
  <si>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</si>
  <si>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</si>
  <si>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</si>
  <si>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</si>
  <si>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</si>
  <si>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Охотхозяйство «Усть-Карское» ЗабКОООиР</t>
  </si>
  <si>
    <t>ИП Ефимов В.А.</t>
  </si>
  <si>
    <t>АО «Рудник-Александровский»</t>
  </si>
  <si>
    <t>ООО "Светлый Альянс"</t>
  </si>
  <si>
    <t>21.1</t>
  </si>
  <si>
    <t>21.2</t>
  </si>
  <si>
    <t>Охотхозяйство «Ульдургинское» ЗабКОООиР</t>
  </si>
  <si>
    <t>21.3</t>
  </si>
  <si>
    <t>ООО «Каренга»</t>
  </si>
  <si>
    <t>21.4</t>
  </si>
  <si>
    <t>ГПЗ "Нерчуганский"</t>
  </si>
  <si>
    <t>22.1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</si>
  <si>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</si>
  <si>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</si>
  <si>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</si>
  <si>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</si>
  <si>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</si>
  <si>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</si>
  <si>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23.5</t>
  </si>
  <si>
    <t>ООО «Улётовский КЗПХ»</t>
  </si>
  <si>
    <t>23.6</t>
  </si>
  <si>
    <t>ИП Мартюшов</t>
  </si>
  <si>
    <t>23.7</t>
  </si>
  <si>
    <t>ООО "Егерь"</t>
  </si>
  <si>
    <t>23.8</t>
  </si>
  <si>
    <t>ООО "Кедр"</t>
  </si>
  <si>
    <t>ООО "Охотник"</t>
  </si>
  <si>
    <t>ГПЗ "Джилинский"</t>
  </si>
  <si>
    <t>24.1</t>
  </si>
  <si>
    <t>ВОО Забайкалья - Хилокское ОХ</t>
  </si>
  <si>
    <t>ИП Торопшин В.А.</t>
  </si>
  <si>
    <t>ООО "Охотник плюс"</t>
  </si>
  <si>
    <t>ИП Голубцов А.Г.</t>
  </si>
  <si>
    <t xml:space="preserve">ИП Пешков Л. Б. </t>
  </si>
  <si>
    <t>ИП Калинина А.К.</t>
  </si>
  <si>
    <t>ИП Галданова Т.Н.</t>
  </si>
  <si>
    <t>ИП Малютин В.А.</t>
  </si>
  <si>
    <t>ИП Степочкин А.Г.</t>
  </si>
  <si>
    <t>ООО"Дунфан"</t>
  </si>
  <si>
    <t>СПК "Маяк"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</si>
  <si>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</si>
  <si>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</si>
  <si>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</si>
  <si>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</si>
  <si>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</si>
  <si>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</si>
  <si>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</si>
  <si>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</si>
  <si>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</si>
  <si>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</si>
  <si>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</si>
  <si>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</si>
  <si>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</si>
  <si>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</si>
  <si>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</si>
  <si>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</si>
  <si>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</si>
  <si>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</si>
  <si>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</si>
  <si>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</si>
  <si>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</si>
  <si>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</si>
  <si>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</si>
  <si>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</si>
  <si>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</si>
  <si>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ИП Иванов Э.Ю.</t>
  </si>
  <si>
    <t>ИП Лиханов Д.И.</t>
  </si>
  <si>
    <t>ООО «Чита-Охота»</t>
  </si>
  <si>
    <t>27.1</t>
  </si>
  <si>
    <t>27.2</t>
  </si>
  <si>
    <t>Охотхозяйство «Шелопугинское» ЗабКОООиР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</si>
  <si>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</si>
  <si>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</si>
  <si>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</si>
  <si>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</si>
  <si>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</si>
  <si>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</si>
  <si>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</si>
  <si>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ИП Леонова Л.В.</t>
  </si>
  <si>
    <t>29.1</t>
  </si>
  <si>
    <t>29.2</t>
  </si>
  <si>
    <t>Охотхозяйство «Агинское» ЗабКОООиР</t>
  </si>
  <si>
    <t>29.3</t>
  </si>
  <si>
    <t>ИП Федорова И.А.</t>
  </si>
  <si>
    <t>30.1</t>
  </si>
  <si>
    <t>30.2</t>
  </si>
  <si>
    <t>Охотхозяйство «Дульдургинское» ЗабКОООиР</t>
  </si>
  <si>
    <t>ООО Гуран</t>
  </si>
  <si>
    <t>ООО Заказник (участок №1)</t>
  </si>
  <si>
    <t>ООО Заказник (участок №2)</t>
  </si>
  <si>
    <t>ООО Никсада</t>
  </si>
  <si>
    <t>31.1</t>
  </si>
  <si>
    <t>Всего для КМНС (ттп)</t>
  </si>
  <si>
    <t>ИТОГО</t>
  </si>
  <si>
    <t>1. Муниципальный район «Агинский район» Забайкальского края</t>
  </si>
  <si>
    <t>2. Акшинский муниципальный округ Забайкальского края</t>
  </si>
  <si>
    <t>2.1.1</t>
  </si>
  <si>
    <t>2.5</t>
  </si>
  <si>
    <t>2.6</t>
  </si>
  <si>
    <t>2.7</t>
  </si>
  <si>
    <t>2.8</t>
  </si>
  <si>
    <t>2.6.1</t>
  </si>
  <si>
    <t>3. Александрово-Заводский муниципальный округ Забайкальского края</t>
  </si>
  <si>
    <t>5. Муниципальный район "Борзинский район" Забайкальского края</t>
  </si>
  <si>
    <t>5.5</t>
  </si>
  <si>
    <t>6.3</t>
  </si>
  <si>
    <t>6.4</t>
  </si>
  <si>
    <t>7. Муниципальный район «Дульдургинский район» Забайкальского края</t>
  </si>
  <si>
    <t>7.3</t>
  </si>
  <si>
    <t>7.4</t>
  </si>
  <si>
    <t>7.5</t>
  </si>
  <si>
    <t>7.6</t>
  </si>
  <si>
    <t>9. Каларский муниципальный округ Забайкальского края</t>
  </si>
  <si>
    <t>11. Муниципальный район "Карымский район" Забайкальского края</t>
  </si>
  <si>
    <t>11.6</t>
  </si>
  <si>
    <t>11.7</t>
  </si>
  <si>
    <t>11.8</t>
  </si>
  <si>
    <t>13. Муниципальный район «Красночикойский район» Забайкальского края</t>
  </si>
  <si>
    <t>13.5</t>
  </si>
  <si>
    <t>14. Муниципальный район «Кыринский район» Забайкальского края</t>
  </si>
  <si>
    <t>14.7</t>
  </si>
  <si>
    <t>14.8</t>
  </si>
  <si>
    <t>15. Муниципальный район «Могойтуйский район» Забайкальского края</t>
  </si>
  <si>
    <t>17. Муниципальный район «Нерчинский район» Забайкальского края</t>
  </si>
  <si>
    <t>17.4</t>
  </si>
  <si>
    <t>17.5</t>
  </si>
  <si>
    <t>18. Нерчинско-Заводский муниципальный округ Забайкальского края</t>
  </si>
  <si>
    <t>19. Муниципальный район «Оловяннинский район» Забайкальского края</t>
  </si>
  <si>
    <t>19.4</t>
  </si>
  <si>
    <t>21.5</t>
  </si>
  <si>
    <t>21.6</t>
  </si>
  <si>
    <t>21.7</t>
  </si>
  <si>
    <t>21.8</t>
  </si>
  <si>
    <t>21.9</t>
  </si>
  <si>
    <t>21.10</t>
  </si>
  <si>
    <t>21.11</t>
  </si>
  <si>
    <t>22. Приаргунский муниципальный округ Забайкальского края</t>
  </si>
  <si>
    <t>22.2</t>
  </si>
  <si>
    <t>22.3</t>
  </si>
  <si>
    <t>23. Муниципальный район «Сретенский район» Забайкальского края</t>
  </si>
  <si>
    <t>26. Муниципальный район «Улётовский район» Забайкальского края</t>
  </si>
  <si>
    <t>24. Муниципальный район «Тунгиро-Олёкминский район» Забайкальского края</t>
  </si>
  <si>
    <t>25. Тунгокоченский муниципальный округ Забайкальского края</t>
  </si>
  <si>
    <t>27. Муниципальный район «Хилокский район» Забайкальского края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</si>
  <si>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</si>
  <si>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</si>
  <si>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</si>
  <si>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</si>
  <si>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</si>
  <si>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</si>
  <si>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</si>
  <si>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</si>
  <si>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</si>
  <si>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</si>
  <si>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28. Муниципальный район «Чернышевский район» Забайкальского края</t>
  </si>
  <si>
    <t>29. Муниципальный район «Читинский район» Забайкальского края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</si>
  <si>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</si>
  <si>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</si>
  <si>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</si>
  <si>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</si>
  <si>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</si>
  <si>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</si>
  <si>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</si>
  <si>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</si>
  <si>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</si>
  <si>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</si>
  <si>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30. Муниципальный район «Шелопугинский район» Забайкальского края</t>
  </si>
  <si>
    <t>31. Муниципальный район «Шилкинский район» Забайкальского края</t>
  </si>
  <si>
    <t>31.2</t>
  </si>
  <si>
    <t>31.3</t>
  </si>
  <si>
    <t>31.4</t>
  </si>
  <si>
    <t>31.5</t>
  </si>
  <si>
    <t>4. Балейский муниципальный округ Забайкальского края</t>
  </si>
  <si>
    <t>6.  Газимуро-Заводский муниципальный округ Забайкальского края</t>
  </si>
  <si>
    <t>8. Забайкальский муниципальный округ Забайкальского края</t>
  </si>
  <si>
    <t>10.  Калганский муниципальный округ Забайкальского края</t>
  </si>
  <si>
    <t>12. Краснокаменский муниципальный округ Забайкальского края</t>
  </si>
  <si>
    <t>16. Могочинский муниципальный округ Забайкальского края</t>
  </si>
  <si>
    <t>20. Ононский муниципальный округ Забайкальского края</t>
  </si>
  <si>
    <t>21. Петровск-Забайкальский муниципальный округ Забайкальского края</t>
  </si>
  <si>
    <t>2023-2024 гг.</t>
  </si>
  <si>
    <t>2024-2025 гг.</t>
  </si>
  <si>
    <t>Вид охотничьих ресурсов  ЛОСЬ</t>
  </si>
  <si>
    <t>ИП Щеглов В.В.</t>
  </si>
  <si>
    <t>11.9</t>
  </si>
  <si>
    <t>ООО "Лось"</t>
  </si>
  <si>
    <t>КМНС</t>
  </si>
  <si>
    <t>13.1.1</t>
  </si>
  <si>
    <t>ООО СЗ "Новый город"</t>
  </si>
  <si>
    <t>Вид охотничьих ресурсов  КОСУЛЯ СИБИРСКАЯ</t>
  </si>
  <si>
    <t>14.1.1</t>
  </si>
  <si>
    <t>Вид охотничьих ресурсов  ДИКИЙ СЕВЕРНЫЙ ОЛЕНЬ</t>
  </si>
  <si>
    <t>Вид охотничьих ресурсов  СОБОЛЬ</t>
  </si>
  <si>
    <t>Вид охотничьих ресурсов  РЫСЬ</t>
  </si>
  <si>
    <t>В целях научно-исследовательской деятельности НИИВ Восточной Сибири-филиал СФНЦА РАН</t>
  </si>
  <si>
    <t>Вид охотничьих ресурсов  КАБАРГА</t>
  </si>
  <si>
    <t>7.3.1</t>
  </si>
  <si>
    <t>11.1.1</t>
  </si>
  <si>
    <t>В  целях научно-исследовательской деятельности НИИВ Восточной Сибири-филиал СФНЦА РАН</t>
  </si>
  <si>
    <t>35.1.1</t>
  </si>
  <si>
    <t>26.1.1</t>
  </si>
  <si>
    <t>27.1.1</t>
  </si>
  <si>
    <t>29.1.1</t>
  </si>
  <si>
    <t>29.8.1</t>
  </si>
  <si>
    <t>ООО «Кыринское ОПХ»</t>
  </si>
  <si>
    <t>Вид охотничьих ресурсов  Медведь</t>
  </si>
  <si>
    <t>Вид охотничьих ресурсов  БАРСУК</t>
  </si>
  <si>
    <t>Вид охотничьих ресурсов  БЛАГОРОДНЫЙ ОЛЕНЬ</t>
  </si>
  <si>
    <t>ИП Русинова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</si>
</sst>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8" fillId="3" borderId="7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left" vertical="center"/>
    </xf>
    <xf numFmtId="2" fontId="9" fillId="3" borderId="7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/>
    </xf>
    <xf numFmtId="1" fontId="8" fillId="3" borderId="7" xfId="0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left" vertical="center" wrapText="1"/>
    </xf>
    <xf numFmtId="1" fontId="8" fillId="3" borderId="7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1" fontId="12" fillId="3" borderId="7" xfId="0" applyNumberFormat="1" applyFont="1" applyFill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4" borderId="0" xfId="0" applyFill="1"/>
    <xf numFmtId="1" fontId="2" fillId="3" borderId="7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/>
    </xf>
    <xf numFmtId="0" fontId="0" fillId="3" borderId="0" xfId="0" applyFill="1"/>
    <xf numFmtId="0" fontId="17" fillId="0" borderId="7" xfId="0" applyFont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1" fontId="19" fillId="3" borderId="7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/>
    </xf>
    <xf numFmtId="1" fontId="17" fillId="3" borderId="7" xfId="0" applyNumberFormat="1" applyFont="1" applyFill="1" applyBorder="1" applyAlignment="1">
      <alignment horizontal="center" vertical="center"/>
    </xf>
    <xf numFmtId="1" fontId="0" fillId="0" borderId="0" xfId="0" applyNumberFormat="1"/>
    <xf numFmtId="164" fontId="2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17" fillId="0" borderId="7" xfId="0" applyNumberFormat="1" applyFont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left" vertical="center"/>
    </xf>
    <xf numFmtId="0" fontId="0" fillId="3" borderId="7" xfId="0" applyFill="1" applyBorder="1"/>
    <xf numFmtId="43" fontId="2" fillId="3" borderId="7" xfId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/>
    </xf>
    <xf numFmtId="164" fontId="16" fillId="3" borderId="7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left" vertical="center" wrapText="1"/>
    </xf>
    <xf numFmtId="164" fontId="16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3" borderId="7" xfId="0" applyFont="1" applyFill="1" applyBorder="1" applyAlignment="1">
      <alignment horizontal="center"/>
    </xf>
    <xf numFmtId="0" fontId="21" fillId="3" borderId="0" xfId="0" applyFont="1" applyFill="1"/>
    <xf numFmtId="164" fontId="19" fillId="3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left" vertical="center"/>
    </xf>
    <xf numFmtId="164" fontId="19" fillId="3" borderId="7" xfId="0" applyNumberFormat="1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17" fillId="3" borderId="7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/>
    <xf numFmtId="1" fontId="5" fillId="3" borderId="7" xfId="0" applyNumberFormat="1" applyFont="1" applyFill="1" applyBorder="1" applyAlignment="1">
      <alignment horizontal="left" vertical="center"/>
    </xf>
    <xf numFmtId="2" fontId="16" fillId="3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0" fillId="3" borderId="7" xfId="0" applyNumberFormat="1" applyFill="1" applyBorder="1"/>
    <xf numFmtId="1" fontId="23" fillId="3" borderId="7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3" borderId="7" xfId="0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 wrapText="1"/>
    </xf>
    <xf numFmtId="2" fontId="24" fillId="3" borderId="7" xfId="0" applyNumberFormat="1" applyFont="1" applyFill="1" applyBorder="1" applyAlignment="1">
      <alignment horizontal="left" vertical="center"/>
    </xf>
    <xf numFmtId="0" fontId="26" fillId="3" borderId="7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2" fillId="3" borderId="0" xfId="0" applyFont="1" applyFill="1"/>
    <xf numFmtId="1" fontId="27" fillId="3" borderId="7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9" fillId="3" borderId="7" xfId="0" applyNumberFormat="1" applyFont="1" applyFill="1" applyBorder="1" applyAlignment="1">
      <alignment horizontal="center"/>
    </xf>
    <xf numFmtId="1" fontId="19" fillId="3" borderId="7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7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0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textRotation="90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14" fillId="3" borderId="7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topLeftCell="A2" zoomScale="90" zoomScaleNormal="90" workbookViewId="0">
      <pane ySplit="11" topLeftCell="A190" activePane="bottomLeft" state="frozen"/>
      <selection activeCell="A2" sqref="A2"/>
      <selection pane="bottomLeft" activeCell="E193" sqref="E193"/>
    </sheetView>
  </sheetViews>
  <sheetFormatPr defaultRowHeight="15" x14ac:dyDescent="0.25"/>
  <cols>
    <col min="2" max="2" width="17.28515625" customWidth="1"/>
    <col min="3" max="3" width="13.140625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3"/>
      <c r="G3" s="3"/>
      <c r="H3" s="3"/>
      <c r="I3" s="3"/>
      <c r="J3" s="3"/>
      <c r="K3" s="3"/>
      <c r="L3" s="3"/>
      <c r="M3" s="3"/>
      <c r="N3" s="3"/>
      <c r="O3" s="96"/>
      <c r="P3" s="96"/>
      <c r="Q3" s="96"/>
      <c r="R3" s="96"/>
      <c r="S3" s="96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 x14ac:dyDescent="0.25">
      <c r="H5" s="4"/>
      <c r="I5" s="4"/>
      <c r="J5" s="4"/>
      <c r="K5" s="4"/>
      <c r="L5" s="4"/>
      <c r="M5" s="4"/>
      <c r="N5" s="4"/>
      <c r="O5" s="97"/>
      <c r="P5" s="97"/>
      <c r="Q5" s="97"/>
    </row>
    <row r="6" spans="1:31" x14ac:dyDescent="0.25">
      <c r="C6" s="154" t="s">
        <v>342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 x14ac:dyDescent="0.2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67"/>
      <c r="H12" s="167"/>
      <c r="I12" s="167"/>
      <c r="J12" s="24" t="s">
        <v>19</v>
      </c>
      <c r="K12" s="24" t="s">
        <v>20</v>
      </c>
      <c r="L12" s="24" t="s">
        <v>21</v>
      </c>
      <c r="M12" s="24" t="s">
        <v>22</v>
      </c>
      <c r="N12" s="165"/>
      <c r="O12" s="156"/>
      <c r="P12" s="86" t="s">
        <v>19</v>
      </c>
      <c r="Q12" s="86" t="s">
        <v>20</v>
      </c>
      <c r="R12" s="86" t="s">
        <v>21</v>
      </c>
      <c r="S12" s="86" t="s">
        <v>22</v>
      </c>
      <c r="T12" s="156"/>
      <c r="U12" s="156"/>
      <c r="V12" s="156"/>
      <c r="W12" s="156"/>
      <c r="X12" s="156"/>
      <c r="Y12" s="156"/>
      <c r="Z12" s="156"/>
      <c r="AA12" s="25" t="s">
        <v>19</v>
      </c>
      <c r="AB12" s="25" t="s">
        <v>20</v>
      </c>
      <c r="AC12" s="25" t="s">
        <v>21</v>
      </c>
      <c r="AD12" s="25" t="s">
        <v>22</v>
      </c>
      <c r="AE12" s="156"/>
    </row>
    <row r="13" spans="1:31" s="26" customFormat="1" ht="12.75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2">
        <v>25</v>
      </c>
      <c r="Z13" s="2">
        <v>26</v>
      </c>
      <c r="AA13" s="2">
        <v>27</v>
      </c>
      <c r="AB13" s="2">
        <v>28</v>
      </c>
      <c r="AC13" s="2">
        <v>29</v>
      </c>
      <c r="AD13" s="2">
        <v>30</v>
      </c>
      <c r="AE13" s="2">
        <v>31</v>
      </c>
    </row>
    <row r="14" spans="1:31" ht="15.75" customHeight="1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s="36" customFormat="1" x14ac:dyDescent="0.25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s="36" customFormat="1" ht="38.25" x14ac:dyDescent="0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s="36" customFormat="1" x14ac:dyDescent="0.25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 x14ac:dyDescent="0.25">
      <c r="A19" s="5" t="s">
        <v>37</v>
      </c>
      <c r="B19" s="6" t="s">
        <v>26</v>
      </c>
      <c r="C19" s="7">
        <v>398.77</v>
      </c>
      <c r="D19" s="29">
        <v>0</v>
      </c>
      <c r="E19" s="29">
        <v>9</v>
      </c>
      <c r="F19" s="30">
        <f>E19/C19</f>
        <v>2.256940090779146E-2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5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</row>
    <row r="20" spans="1:31" s="36" customFormat="1" ht="38.25" x14ac:dyDescent="0.25">
      <c r="A20" s="5" t="s">
        <v>38</v>
      </c>
      <c r="B20" s="6" t="s">
        <v>30</v>
      </c>
      <c r="C20" s="9">
        <v>77.67</v>
      </c>
      <c r="D20" s="29">
        <v>73</v>
      </c>
      <c r="E20" s="29">
        <v>83</v>
      </c>
      <c r="F20" s="30">
        <f t="shared" ref="F20:F27" si="0">E20/C20</f>
        <v>1.0686236642204197</v>
      </c>
      <c r="G20" s="29">
        <v>3</v>
      </c>
      <c r="H20" s="29">
        <v>5</v>
      </c>
      <c r="I20" s="29"/>
      <c r="J20" s="29"/>
      <c r="K20" s="29"/>
      <c r="L20" s="29"/>
      <c r="M20" s="29"/>
      <c r="N20" s="29"/>
      <c r="O20" s="29">
        <v>2</v>
      </c>
      <c r="P20" s="29"/>
      <c r="Q20" s="29"/>
      <c r="R20" s="29"/>
      <c r="S20" s="29"/>
      <c r="T20" s="29"/>
      <c r="U20" s="29">
        <v>67</v>
      </c>
      <c r="V20" s="29">
        <v>6</v>
      </c>
      <c r="W20" s="29">
        <v>8</v>
      </c>
      <c r="X20" s="42">
        <v>6</v>
      </c>
      <c r="Y20" s="42">
        <v>8</v>
      </c>
      <c r="Z20" s="42"/>
      <c r="AA20" s="42"/>
      <c r="AB20" s="42"/>
      <c r="AC20" s="42"/>
      <c r="AD20" s="42"/>
      <c r="AE20" s="42"/>
    </row>
    <row r="21" spans="1:31" s="36" customFormat="1" ht="15.75" x14ac:dyDescent="0.2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9</v>
      </c>
      <c r="F21" s="30">
        <f t="shared" si="0"/>
        <v>0.37185472875263398</v>
      </c>
      <c r="G21" s="29">
        <v>0</v>
      </c>
      <c r="H21" s="29">
        <v>0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5</v>
      </c>
      <c r="X21" s="29">
        <v>0</v>
      </c>
      <c r="Y21" s="29">
        <v>0</v>
      </c>
      <c r="Z21" s="29"/>
      <c r="AA21" s="29"/>
      <c r="AB21" s="29"/>
      <c r="AC21" s="29"/>
      <c r="AD21" s="29"/>
      <c r="AE21" s="29"/>
    </row>
    <row r="22" spans="1:31" s="36" customFormat="1" ht="15.75" x14ac:dyDescent="0.25">
      <c r="A22" s="5" t="s">
        <v>42</v>
      </c>
      <c r="B22" s="6" t="s">
        <v>33</v>
      </c>
      <c r="C22" s="11">
        <v>20.62</v>
      </c>
      <c r="D22" s="29">
        <v>6</v>
      </c>
      <c r="E22" s="29">
        <v>12</v>
      </c>
      <c r="F22" s="30">
        <f t="shared" si="0"/>
        <v>0.58195926285160038</v>
      </c>
      <c r="G22" s="29">
        <v>0</v>
      </c>
      <c r="H22" s="29"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5</v>
      </c>
      <c r="X22" s="42">
        <v>0</v>
      </c>
      <c r="Y22" s="42">
        <v>0</v>
      </c>
      <c r="Z22" s="42"/>
      <c r="AA22" s="42"/>
      <c r="AB22" s="42"/>
      <c r="AC22" s="42"/>
      <c r="AD22" s="42"/>
      <c r="AE22" s="42"/>
    </row>
    <row r="23" spans="1:31" s="36" customFormat="1" ht="15.75" x14ac:dyDescent="0.25">
      <c r="A23" s="5" t="s">
        <v>257</v>
      </c>
      <c r="B23" s="6" t="s">
        <v>343</v>
      </c>
      <c r="C23" s="11">
        <v>21.3</v>
      </c>
      <c r="D23" s="29">
        <v>17</v>
      </c>
      <c r="E23" s="29">
        <v>19</v>
      </c>
      <c r="F23" s="30">
        <f t="shared" si="0"/>
        <v>0.892018779342723</v>
      </c>
      <c r="G23" s="29">
        <v>0</v>
      </c>
      <c r="H23" s="29"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5</v>
      </c>
      <c r="X23" s="29">
        <v>0</v>
      </c>
      <c r="Y23" s="29">
        <v>0</v>
      </c>
      <c r="Z23" s="29"/>
      <c r="AA23" s="29"/>
      <c r="AB23" s="29"/>
      <c r="AC23" s="29"/>
      <c r="AD23" s="29"/>
      <c r="AE23" s="29"/>
    </row>
    <row r="24" spans="1:31" s="36" customFormat="1" ht="38.25" x14ac:dyDescent="0.25">
      <c r="A24" s="5" t="s">
        <v>258</v>
      </c>
      <c r="B24" s="6" t="s">
        <v>34</v>
      </c>
      <c r="C24" s="11">
        <v>50</v>
      </c>
      <c r="D24" s="29">
        <v>157</v>
      </c>
      <c r="E24" s="29">
        <v>165</v>
      </c>
      <c r="F24" s="30">
        <f t="shared" si="0"/>
        <v>3.3</v>
      </c>
      <c r="G24" s="29">
        <v>16</v>
      </c>
      <c r="H24" s="29">
        <v>12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19</v>
      </c>
      <c r="W24" s="29">
        <v>12</v>
      </c>
      <c r="X24" s="42">
        <v>16</v>
      </c>
      <c r="Y24" s="50">
        <f>X24*100/E24</f>
        <v>9.6969696969696972</v>
      </c>
      <c r="Z24" s="42"/>
      <c r="AA24" s="42"/>
      <c r="AB24" s="42"/>
      <c r="AC24" s="42"/>
      <c r="AD24" s="42"/>
      <c r="AE24" s="42"/>
    </row>
    <row r="25" spans="1:31" s="36" customFormat="1" ht="76.5" x14ac:dyDescent="0.25">
      <c r="A25" s="5" t="s">
        <v>261</v>
      </c>
      <c r="B25" s="6" t="s">
        <v>354</v>
      </c>
      <c r="C25" s="11" t="s">
        <v>28</v>
      </c>
      <c r="D25" s="29"/>
      <c r="E25" s="29"/>
      <c r="F25" s="30"/>
      <c r="G25" s="29">
        <v>2</v>
      </c>
      <c r="H25" s="29"/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/>
      <c r="W25" s="29"/>
      <c r="X25" s="42">
        <v>3</v>
      </c>
      <c r="Y25" s="50">
        <f>X25*100/E24</f>
        <v>1.8181818181818181</v>
      </c>
      <c r="Z25" s="42"/>
      <c r="AA25" s="42"/>
      <c r="AB25" s="42"/>
      <c r="AC25" s="42"/>
      <c r="AD25" s="42"/>
      <c r="AE25" s="42"/>
    </row>
    <row r="26" spans="1:31" s="36" customFormat="1" ht="15.75" x14ac:dyDescent="0.25">
      <c r="A26" s="5" t="s">
        <v>259</v>
      </c>
      <c r="B26" s="6" t="s">
        <v>35</v>
      </c>
      <c r="C26" s="11">
        <v>33.630000000000003</v>
      </c>
      <c r="D26" s="29">
        <v>60</v>
      </c>
      <c r="E26" s="29">
        <v>69</v>
      </c>
      <c r="F26" s="30">
        <f t="shared" si="0"/>
        <v>2.0517395182872433</v>
      </c>
      <c r="G26" s="29">
        <v>2</v>
      </c>
      <c r="H26" s="33">
        <v>3.3</v>
      </c>
      <c r="I26" s="29"/>
      <c r="J26" s="29"/>
      <c r="K26" s="29"/>
      <c r="L26" s="29"/>
      <c r="M26" s="29"/>
      <c r="N26" s="29"/>
      <c r="O26" s="29">
        <v>1</v>
      </c>
      <c r="P26" s="29"/>
      <c r="Q26" s="29"/>
      <c r="R26" s="29"/>
      <c r="S26" s="29"/>
      <c r="T26" s="29"/>
      <c r="U26" s="29">
        <v>50</v>
      </c>
      <c r="V26" s="29">
        <v>5</v>
      </c>
      <c r="W26" s="29">
        <v>8</v>
      </c>
      <c r="X26" s="42">
        <v>4</v>
      </c>
      <c r="Y26" s="42">
        <v>5.7</v>
      </c>
      <c r="Z26" s="42"/>
      <c r="AA26" s="42"/>
      <c r="AB26" s="42"/>
      <c r="AC26" s="42"/>
      <c r="AD26" s="42"/>
      <c r="AE26" s="42"/>
    </row>
    <row r="27" spans="1:31" s="36" customFormat="1" ht="15.75" x14ac:dyDescent="0.25">
      <c r="A27" s="5" t="s">
        <v>260</v>
      </c>
      <c r="B27" s="6" t="s">
        <v>36</v>
      </c>
      <c r="C27" s="11">
        <v>36.83</v>
      </c>
      <c r="D27" s="29">
        <v>72</v>
      </c>
      <c r="E27" s="29">
        <v>76</v>
      </c>
      <c r="F27" s="30">
        <f t="shared" si="0"/>
        <v>2.0635351615530819</v>
      </c>
      <c r="G27" s="29">
        <v>5</v>
      </c>
      <c r="H27" s="29">
        <v>8</v>
      </c>
      <c r="I27" s="29"/>
      <c r="J27" s="29"/>
      <c r="K27" s="29"/>
      <c r="L27" s="29"/>
      <c r="M27" s="29"/>
      <c r="N27" s="29"/>
      <c r="O27" s="29">
        <v>1</v>
      </c>
      <c r="P27" s="29"/>
      <c r="Q27" s="29"/>
      <c r="R27" s="29"/>
      <c r="S27" s="29"/>
      <c r="T27" s="29"/>
      <c r="U27" s="29">
        <v>20</v>
      </c>
      <c r="V27" s="29">
        <v>6</v>
      </c>
      <c r="W27" s="29">
        <v>8</v>
      </c>
      <c r="X27" s="42">
        <v>6</v>
      </c>
      <c r="Y27" s="42">
        <v>7.9</v>
      </c>
      <c r="Z27" s="42"/>
      <c r="AA27" s="42"/>
      <c r="AB27" s="42"/>
      <c r="AC27" s="42"/>
      <c r="AD27" s="42"/>
      <c r="AE27" s="42"/>
    </row>
    <row r="28" spans="1:31" ht="15.75" customHeight="1" x14ac:dyDescent="0.25">
      <c r="A28" s="143" t="s">
        <v>262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s="36" customFormat="1" ht="15.75" x14ac:dyDescent="0.25">
      <c r="A29" s="5" t="s">
        <v>44</v>
      </c>
      <c r="B29" s="6" t="s">
        <v>26</v>
      </c>
      <c r="C29" s="11">
        <v>425.3</v>
      </c>
      <c r="D29" s="29">
        <v>61</v>
      </c>
      <c r="E29" s="29">
        <v>0</v>
      </c>
      <c r="F29" s="30">
        <f>E29/C29</f>
        <v>0</v>
      </c>
      <c r="G29" s="29">
        <v>1</v>
      </c>
      <c r="H29" s="29">
        <v>5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1</v>
      </c>
      <c r="O29" s="29">
        <v>1</v>
      </c>
      <c r="P29" s="29">
        <v>0</v>
      </c>
      <c r="Q29" s="29">
        <v>0</v>
      </c>
      <c r="R29" s="29">
        <v>0</v>
      </c>
      <c r="S29" s="29">
        <v>0</v>
      </c>
      <c r="T29" s="29">
        <v>1</v>
      </c>
      <c r="U29" s="29">
        <v>100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</row>
    <row r="30" spans="1:31" s="36" customFormat="1" ht="51" x14ac:dyDescent="0.25">
      <c r="A30" s="5" t="s">
        <v>46</v>
      </c>
      <c r="B30" s="6" t="s">
        <v>39</v>
      </c>
      <c r="C30" s="11">
        <v>61.19</v>
      </c>
      <c r="D30" s="29">
        <v>17</v>
      </c>
      <c r="E30" s="29">
        <v>46</v>
      </c>
      <c r="F30" s="30">
        <f>E30/C30</f>
        <v>0.75175682301029578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v>0</v>
      </c>
      <c r="V30" s="29">
        <v>2</v>
      </c>
      <c r="W30" s="29">
        <v>5</v>
      </c>
      <c r="X30" s="42">
        <v>2</v>
      </c>
      <c r="Y30" s="42">
        <v>5</v>
      </c>
      <c r="Z30" s="42"/>
      <c r="AA30" s="42"/>
      <c r="AB30" s="42"/>
      <c r="AC30" s="42"/>
      <c r="AD30" s="42"/>
      <c r="AE30" s="42"/>
    </row>
    <row r="31" spans="1:31" s="36" customFormat="1" ht="15.75" x14ac:dyDescent="0.25">
      <c r="A31" s="5" t="s">
        <v>48</v>
      </c>
      <c r="B31" s="6" t="s">
        <v>41</v>
      </c>
      <c r="C31" s="11">
        <v>79.22</v>
      </c>
      <c r="D31" s="29">
        <v>89</v>
      </c>
      <c r="E31" s="29">
        <v>125</v>
      </c>
      <c r="F31" s="30">
        <f>E31/C31</f>
        <v>1.5778843726331735</v>
      </c>
      <c r="G31" s="29">
        <v>7</v>
      </c>
      <c r="H31" s="29">
        <v>5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v>0</v>
      </c>
      <c r="V31" s="29">
        <v>10</v>
      </c>
      <c r="W31" s="29">
        <v>8</v>
      </c>
      <c r="X31" s="35">
        <v>10</v>
      </c>
      <c r="Y31" s="35">
        <v>8</v>
      </c>
      <c r="Z31" s="35"/>
      <c r="AA31" s="35"/>
      <c r="AB31" s="35"/>
      <c r="AC31" s="35"/>
      <c r="AD31" s="35"/>
      <c r="AE31" s="35"/>
    </row>
    <row r="32" spans="1:31" s="36" customFormat="1" ht="15.75" x14ac:dyDescent="0.25">
      <c r="A32" s="5" t="s">
        <v>50</v>
      </c>
      <c r="B32" s="6" t="s">
        <v>43</v>
      </c>
      <c r="C32" s="7">
        <v>80.819999999999993</v>
      </c>
      <c r="D32" s="29">
        <v>61</v>
      </c>
      <c r="E32" s="29">
        <v>71</v>
      </c>
      <c r="F32" s="30">
        <f>E32/C32</f>
        <v>0.87849542192526608</v>
      </c>
      <c r="G32" s="29">
        <v>3</v>
      </c>
      <c r="H32" s="29">
        <v>5</v>
      </c>
      <c r="I32" s="29"/>
      <c r="J32" s="29"/>
      <c r="K32" s="29"/>
      <c r="L32" s="29"/>
      <c r="M32" s="29"/>
      <c r="N32" s="29"/>
      <c r="O32" s="29">
        <v>0</v>
      </c>
      <c r="P32" s="29"/>
      <c r="Q32" s="29"/>
      <c r="R32" s="29"/>
      <c r="S32" s="29"/>
      <c r="T32" s="29"/>
      <c r="U32" s="29">
        <v>0</v>
      </c>
      <c r="V32" s="29">
        <v>3</v>
      </c>
      <c r="W32" s="29">
        <v>5</v>
      </c>
      <c r="X32" s="35">
        <v>3</v>
      </c>
      <c r="Y32" s="35">
        <v>7.2</v>
      </c>
      <c r="Z32" s="35"/>
      <c r="AA32" s="35"/>
      <c r="AB32" s="35"/>
      <c r="AC32" s="35"/>
      <c r="AD32" s="35"/>
      <c r="AE32" s="35"/>
    </row>
    <row r="33" spans="1:31" ht="15.75" customHeight="1" x14ac:dyDescent="0.25">
      <c r="A33" s="143" t="s">
        <v>332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s="36" customFormat="1" ht="15.75" x14ac:dyDescent="0.25">
      <c r="A34" s="5" t="s">
        <v>52</v>
      </c>
      <c r="B34" s="6" t="s">
        <v>45</v>
      </c>
      <c r="C34" s="11">
        <v>222.18</v>
      </c>
      <c r="D34" s="29">
        <v>124</v>
      </c>
      <c r="E34" s="29">
        <v>113</v>
      </c>
      <c r="F34" s="30">
        <f>E34/C34</f>
        <v>0.50859663336033845</v>
      </c>
      <c r="G34" s="29">
        <v>3</v>
      </c>
      <c r="H34" s="29">
        <v>3</v>
      </c>
      <c r="I34" s="29">
        <v>0</v>
      </c>
      <c r="J34" s="29">
        <v>0</v>
      </c>
      <c r="K34" s="29">
        <v>0</v>
      </c>
      <c r="L34" s="29">
        <v>0</v>
      </c>
      <c r="M34" s="29">
        <v>2</v>
      </c>
      <c r="N34" s="29">
        <v>1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5</v>
      </c>
      <c r="W34" s="29">
        <v>5</v>
      </c>
      <c r="X34" s="42">
        <v>5</v>
      </c>
      <c r="Y34" s="42">
        <v>4.4000000000000004</v>
      </c>
      <c r="Z34" s="42">
        <v>0</v>
      </c>
      <c r="AA34" s="42">
        <v>0</v>
      </c>
      <c r="AB34" s="42">
        <v>0</v>
      </c>
      <c r="AC34" s="42">
        <v>0</v>
      </c>
      <c r="AD34" s="42">
        <v>3</v>
      </c>
      <c r="AE34" s="42">
        <v>2</v>
      </c>
    </row>
    <row r="35" spans="1:31" s="36" customFormat="1" ht="38.25" x14ac:dyDescent="0.25">
      <c r="A35" s="5" t="s">
        <v>53</v>
      </c>
      <c r="B35" s="6" t="s">
        <v>47</v>
      </c>
      <c r="C35" s="11">
        <v>143.47</v>
      </c>
      <c r="D35" s="29">
        <v>125</v>
      </c>
      <c r="E35" s="29">
        <v>89</v>
      </c>
      <c r="F35" s="30">
        <f>E35/C35</f>
        <v>0.6203387467763295</v>
      </c>
      <c r="G35" s="29">
        <v>6</v>
      </c>
      <c r="H35" s="29">
        <v>5</v>
      </c>
      <c r="I35" s="29"/>
      <c r="J35" s="29"/>
      <c r="K35" s="29"/>
      <c r="L35" s="29"/>
      <c r="M35" s="29"/>
      <c r="N35" s="29"/>
      <c r="O35" s="29">
        <v>5</v>
      </c>
      <c r="P35" s="29"/>
      <c r="Q35" s="29"/>
      <c r="R35" s="29"/>
      <c r="S35" s="29"/>
      <c r="T35" s="29"/>
      <c r="U35" s="29">
        <f>O35*100/G35</f>
        <v>83.333333333333329</v>
      </c>
      <c r="V35" s="29">
        <v>4</v>
      </c>
      <c r="W35" s="29">
        <v>5</v>
      </c>
      <c r="X35" s="42">
        <v>2</v>
      </c>
      <c r="Y35" s="42">
        <v>2.2000000000000002</v>
      </c>
      <c r="Z35" s="42"/>
      <c r="AA35" s="42"/>
      <c r="AB35" s="42"/>
      <c r="AC35" s="42"/>
      <c r="AD35" s="42"/>
      <c r="AE35" s="42"/>
    </row>
    <row r="36" spans="1:31" s="36" customFormat="1" ht="38.25" x14ac:dyDescent="0.25">
      <c r="A36" s="5" t="s">
        <v>55</v>
      </c>
      <c r="B36" s="6" t="s">
        <v>49</v>
      </c>
      <c r="C36" s="11">
        <v>12.04</v>
      </c>
      <c r="D36" s="29">
        <v>2</v>
      </c>
      <c r="E36" s="29">
        <v>1</v>
      </c>
      <c r="F36" s="30">
        <f>E36/C36</f>
        <v>8.3056478405315617E-2</v>
      </c>
      <c r="G36" s="29">
        <v>0</v>
      </c>
      <c r="H36" s="29"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0</v>
      </c>
      <c r="W36" s="29">
        <v>5</v>
      </c>
      <c r="X36" s="42">
        <v>0</v>
      </c>
      <c r="Y36" s="42">
        <v>0</v>
      </c>
      <c r="Z36" s="42"/>
      <c r="AA36" s="42"/>
      <c r="AB36" s="42"/>
      <c r="AC36" s="42"/>
      <c r="AD36" s="42"/>
      <c r="AE36" s="42"/>
    </row>
    <row r="37" spans="1:31" s="36" customFormat="1" ht="15.75" x14ac:dyDescent="0.25">
      <c r="A37" s="5" t="s">
        <v>57</v>
      </c>
      <c r="B37" s="12" t="s">
        <v>51</v>
      </c>
      <c r="C37" s="13">
        <v>51.435000000000002</v>
      </c>
      <c r="D37" s="29">
        <v>58</v>
      </c>
      <c r="E37" s="29">
        <v>76</v>
      </c>
      <c r="F37" s="30">
        <f>E37/C37</f>
        <v>1.4775930786429474</v>
      </c>
      <c r="G37" s="29">
        <v>3</v>
      </c>
      <c r="H37" s="29">
        <v>5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29">
        <v>0</v>
      </c>
      <c r="V37" s="29">
        <v>6</v>
      </c>
      <c r="W37" s="29">
        <v>8</v>
      </c>
      <c r="X37" s="42">
        <v>3</v>
      </c>
      <c r="Y37" s="42">
        <v>3.9</v>
      </c>
      <c r="Z37" s="42"/>
      <c r="AA37" s="42"/>
      <c r="AB37" s="42"/>
      <c r="AC37" s="42"/>
      <c r="AD37" s="42"/>
      <c r="AE37" s="42"/>
    </row>
    <row r="38" spans="1:31" ht="15.75" customHeight="1" x14ac:dyDescent="0.25">
      <c r="A38" s="143" t="s">
        <v>263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15.75" x14ac:dyDescent="0.25">
      <c r="A39" s="14" t="s">
        <v>59</v>
      </c>
      <c r="B39" s="10" t="s">
        <v>45</v>
      </c>
      <c r="C39" s="15">
        <v>163.22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</row>
    <row r="40" spans="1:31" ht="38.25" x14ac:dyDescent="0.25">
      <c r="A40" s="14" t="s">
        <v>60</v>
      </c>
      <c r="B40" s="10" t="s">
        <v>54</v>
      </c>
      <c r="C40" s="15">
        <v>279.41699999999997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 x14ac:dyDescent="0.25">
      <c r="A41" s="14" t="s">
        <v>62</v>
      </c>
      <c r="B41" s="10" t="s">
        <v>56</v>
      </c>
      <c r="C41" s="15">
        <v>65.27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51" x14ac:dyDescent="0.25">
      <c r="A42" s="14" t="s">
        <v>64</v>
      </c>
      <c r="B42" s="10" t="s">
        <v>58</v>
      </c>
      <c r="C42" s="15">
        <v>33.369999999999997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/>
      <c r="J42" s="34"/>
      <c r="K42" s="34"/>
      <c r="L42" s="34"/>
      <c r="M42" s="34"/>
      <c r="N42" s="34"/>
      <c r="O42" s="34">
        <v>0</v>
      </c>
      <c r="P42" s="34"/>
      <c r="Q42" s="34"/>
      <c r="R42" s="34"/>
      <c r="S42" s="34"/>
      <c r="T42" s="34"/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/>
      <c r="AA42" s="34"/>
      <c r="AB42" s="34"/>
      <c r="AC42" s="34"/>
      <c r="AD42" s="34"/>
      <c r="AE42" s="34"/>
    </row>
    <row r="43" spans="1:31" s="36" customFormat="1" ht="15.75" x14ac:dyDescent="0.25">
      <c r="A43" s="14" t="s">
        <v>264</v>
      </c>
      <c r="B43" s="6" t="s">
        <v>368</v>
      </c>
      <c r="C43" s="11">
        <v>64.3</v>
      </c>
      <c r="D43" s="29">
        <v>35</v>
      </c>
      <c r="E43" s="29">
        <v>37</v>
      </c>
      <c r="F43" s="30">
        <v>0.56999999999999995</v>
      </c>
      <c r="G43" s="29">
        <v>1</v>
      </c>
      <c r="H43" s="29">
        <v>3</v>
      </c>
      <c r="I43" s="29"/>
      <c r="J43" s="29"/>
      <c r="K43" s="29"/>
      <c r="L43" s="29"/>
      <c r="M43" s="29"/>
      <c r="N43" s="29"/>
      <c r="O43" s="29">
        <v>0</v>
      </c>
      <c r="P43" s="29"/>
      <c r="Q43" s="29"/>
      <c r="R43" s="29"/>
      <c r="S43" s="29"/>
      <c r="T43" s="29"/>
      <c r="U43" s="29">
        <v>0</v>
      </c>
      <c r="V43" s="29">
        <v>1</v>
      </c>
      <c r="W43" s="29">
        <v>5</v>
      </c>
      <c r="X43" s="42">
        <v>1</v>
      </c>
      <c r="Y43" s="42">
        <v>2.7</v>
      </c>
      <c r="Z43" s="42"/>
      <c r="AA43" s="42"/>
      <c r="AB43" s="42"/>
      <c r="AC43" s="42"/>
      <c r="AD43" s="42"/>
      <c r="AE43" s="42"/>
    </row>
    <row r="44" spans="1:31" ht="15.75" customHeight="1" x14ac:dyDescent="0.25">
      <c r="A44" s="143" t="s">
        <v>333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</row>
    <row r="45" spans="1:31" s="36" customFormat="1" ht="15.75" x14ac:dyDescent="0.25">
      <c r="A45" s="5" t="s">
        <v>66</v>
      </c>
      <c r="B45" s="10" t="s">
        <v>26</v>
      </c>
      <c r="C45" s="11">
        <v>817.66</v>
      </c>
      <c r="D45" s="29">
        <v>665</v>
      </c>
      <c r="E45" s="29">
        <v>459</v>
      </c>
      <c r="F45" s="30">
        <f>E45/C45</f>
        <v>0.56135802167159943</v>
      </c>
      <c r="G45" s="29">
        <v>33</v>
      </c>
      <c r="H45" s="29">
        <f>G45*100/D45</f>
        <v>4.9624060150375939</v>
      </c>
      <c r="I45" s="29">
        <v>0</v>
      </c>
      <c r="J45" s="29">
        <v>4</v>
      </c>
      <c r="K45" s="29">
        <v>0</v>
      </c>
      <c r="L45" s="29">
        <v>0</v>
      </c>
      <c r="M45" s="29">
        <v>22</v>
      </c>
      <c r="N45" s="29">
        <v>7</v>
      </c>
      <c r="O45" s="29">
        <v>8</v>
      </c>
      <c r="P45" s="29">
        <v>0</v>
      </c>
      <c r="Q45" s="29">
        <v>0</v>
      </c>
      <c r="R45" s="29">
        <v>0</v>
      </c>
      <c r="S45" s="29">
        <v>6</v>
      </c>
      <c r="T45" s="29">
        <v>2</v>
      </c>
      <c r="U45" s="29">
        <f>O45*100/G45</f>
        <v>24.242424242424242</v>
      </c>
      <c r="V45" s="29">
        <v>22</v>
      </c>
      <c r="W45" s="29">
        <v>5</v>
      </c>
      <c r="X45" s="42">
        <v>22</v>
      </c>
      <c r="Y45" s="50">
        <f>X45*100/E45</f>
        <v>4.7930283224400876</v>
      </c>
      <c r="Z45" s="42">
        <v>0</v>
      </c>
      <c r="AA45" s="42">
        <v>3</v>
      </c>
      <c r="AB45" s="42">
        <v>0</v>
      </c>
      <c r="AC45" s="42">
        <v>0</v>
      </c>
      <c r="AD45" s="42">
        <v>14</v>
      </c>
      <c r="AE45" s="42">
        <v>5</v>
      </c>
    </row>
    <row r="46" spans="1:31" s="36" customFormat="1" ht="15.75" x14ac:dyDescent="0.25">
      <c r="A46" s="5" t="s">
        <v>67</v>
      </c>
      <c r="B46" s="10" t="s">
        <v>61</v>
      </c>
      <c r="C46" s="11">
        <v>120.74</v>
      </c>
      <c r="D46" s="29">
        <v>201</v>
      </c>
      <c r="E46" s="29">
        <v>203</v>
      </c>
      <c r="F46" s="30">
        <f>E46/C46</f>
        <v>1.6812986582739773</v>
      </c>
      <c r="G46" s="29">
        <v>6</v>
      </c>
      <c r="H46" s="29">
        <f>G46*100/D46</f>
        <v>2.9850746268656718</v>
      </c>
      <c r="I46" s="29">
        <v>0</v>
      </c>
      <c r="J46" s="29">
        <v>0</v>
      </c>
      <c r="K46" s="29">
        <v>0</v>
      </c>
      <c r="L46" s="29">
        <v>0</v>
      </c>
      <c r="M46" s="29">
        <v>4</v>
      </c>
      <c r="N46" s="29">
        <v>2</v>
      </c>
      <c r="O46" s="29">
        <v>6</v>
      </c>
      <c r="P46" s="29">
        <v>0</v>
      </c>
      <c r="Q46" s="29">
        <v>0</v>
      </c>
      <c r="R46" s="29">
        <v>0</v>
      </c>
      <c r="S46" s="29">
        <v>4</v>
      </c>
      <c r="T46" s="29">
        <v>2</v>
      </c>
      <c r="U46" s="29">
        <f>O46*100/G46</f>
        <v>100</v>
      </c>
      <c r="V46" s="29">
        <v>16</v>
      </c>
      <c r="W46" s="29">
        <v>8</v>
      </c>
      <c r="X46" s="42">
        <v>16</v>
      </c>
      <c r="Y46" s="50">
        <f>X46*100/E46</f>
        <v>7.8817733990147785</v>
      </c>
      <c r="Z46" s="42">
        <v>0</v>
      </c>
      <c r="AA46" s="42">
        <v>1</v>
      </c>
      <c r="AB46" s="42">
        <v>0</v>
      </c>
      <c r="AC46" s="42">
        <v>0</v>
      </c>
      <c r="AD46" s="42">
        <v>11</v>
      </c>
      <c r="AE46" s="42">
        <v>4</v>
      </c>
    </row>
    <row r="47" spans="1:31" s="36" customFormat="1" ht="15.75" x14ac:dyDescent="0.25">
      <c r="A47" s="5" t="s">
        <v>265</v>
      </c>
      <c r="B47" s="12" t="s">
        <v>63</v>
      </c>
      <c r="C47" s="11">
        <v>152.26</v>
      </c>
      <c r="D47" s="29">
        <v>157</v>
      </c>
      <c r="E47" s="29">
        <v>160</v>
      </c>
      <c r="F47" s="30">
        <f>E47/C47</f>
        <v>1.0508340995665311</v>
      </c>
      <c r="G47" s="29">
        <v>5</v>
      </c>
      <c r="H47" s="29">
        <f>G47*100/D47</f>
        <v>3.1847133757961785</v>
      </c>
      <c r="I47" s="29"/>
      <c r="J47" s="29"/>
      <c r="K47" s="29"/>
      <c r="L47" s="29"/>
      <c r="M47" s="29"/>
      <c r="N47" s="29"/>
      <c r="O47" s="29">
        <v>5</v>
      </c>
      <c r="P47" s="29"/>
      <c r="Q47" s="29"/>
      <c r="R47" s="29"/>
      <c r="S47" s="29"/>
      <c r="T47" s="29"/>
      <c r="U47" s="29">
        <f>O47*100/G47</f>
        <v>100</v>
      </c>
      <c r="V47" s="29">
        <v>12</v>
      </c>
      <c r="W47" s="29">
        <v>8</v>
      </c>
      <c r="X47" s="42">
        <v>12</v>
      </c>
      <c r="Y47" s="50">
        <f>X47*100/E47</f>
        <v>7.5</v>
      </c>
      <c r="Z47" s="42"/>
      <c r="AA47" s="42"/>
      <c r="AB47" s="42"/>
      <c r="AC47" s="42"/>
      <c r="AD47" s="42"/>
      <c r="AE47" s="42"/>
    </row>
    <row r="48" spans="1:31" s="36" customFormat="1" ht="38.25" x14ac:dyDescent="0.25">
      <c r="A48" s="5" t="s">
        <v>266</v>
      </c>
      <c r="B48" s="10" t="s">
        <v>65</v>
      </c>
      <c r="C48" s="13">
        <v>269.19799999999998</v>
      </c>
      <c r="D48" s="29">
        <v>126</v>
      </c>
      <c r="E48" s="29">
        <v>141</v>
      </c>
      <c r="F48" s="30">
        <f>E48/C48</f>
        <v>0.52377803698393011</v>
      </c>
      <c r="G48" s="29">
        <v>6</v>
      </c>
      <c r="H48" s="29">
        <f>G48*100/D48</f>
        <v>4.7619047619047619</v>
      </c>
      <c r="I48" s="29"/>
      <c r="J48" s="29"/>
      <c r="K48" s="29"/>
      <c r="L48" s="29"/>
      <c r="M48" s="29"/>
      <c r="N48" s="29"/>
      <c r="O48" s="29">
        <v>4</v>
      </c>
      <c r="P48" s="29"/>
      <c r="Q48" s="29"/>
      <c r="R48" s="29"/>
      <c r="S48" s="29"/>
      <c r="T48" s="29"/>
      <c r="U48" s="29">
        <f>O48*100/G48</f>
        <v>66.666666666666671</v>
      </c>
      <c r="V48" s="29">
        <v>7</v>
      </c>
      <c r="W48" s="29">
        <v>5</v>
      </c>
      <c r="X48" s="42">
        <v>7</v>
      </c>
      <c r="Y48" s="50">
        <f>X48*100/E48</f>
        <v>4.9645390070921982</v>
      </c>
      <c r="Z48" s="42"/>
      <c r="AA48" s="42"/>
      <c r="AB48" s="42"/>
      <c r="AC48" s="42"/>
      <c r="AD48" s="42"/>
      <c r="AE48" s="42"/>
    </row>
    <row r="49" spans="1:31" ht="15.75" customHeight="1" x14ac:dyDescent="0.25">
      <c r="A49" s="143" t="s">
        <v>267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31" s="36" customFormat="1" ht="15.75" x14ac:dyDescent="0.25">
      <c r="A50" s="5" t="s">
        <v>69</v>
      </c>
      <c r="B50" s="6" t="s">
        <v>26</v>
      </c>
      <c r="C50" s="11">
        <v>257.81</v>
      </c>
      <c r="D50" s="29">
        <v>100</v>
      </c>
      <c r="E50" s="29">
        <v>115</v>
      </c>
      <c r="F50" s="30">
        <f t="shared" ref="F50:F55" si="1">E50/C50</f>
        <v>0.44606493153873006</v>
      </c>
      <c r="G50" s="29">
        <v>5</v>
      </c>
      <c r="H50" s="29">
        <v>4</v>
      </c>
      <c r="I50" s="29">
        <v>0</v>
      </c>
      <c r="J50" s="29">
        <v>0</v>
      </c>
      <c r="K50" s="29">
        <v>0</v>
      </c>
      <c r="L50" s="29">
        <v>0</v>
      </c>
      <c r="M50" s="29">
        <v>4</v>
      </c>
      <c r="N50" s="29">
        <v>1</v>
      </c>
      <c r="O50" s="29">
        <v>4</v>
      </c>
      <c r="P50" s="29">
        <v>0</v>
      </c>
      <c r="Q50" s="29">
        <v>0</v>
      </c>
      <c r="R50" s="29">
        <v>0</v>
      </c>
      <c r="S50" s="29">
        <v>3</v>
      </c>
      <c r="T50" s="29">
        <v>1</v>
      </c>
      <c r="U50" s="29">
        <v>100</v>
      </c>
      <c r="V50" s="29">
        <v>5</v>
      </c>
      <c r="W50" s="29">
        <v>5</v>
      </c>
      <c r="X50" s="35">
        <v>5</v>
      </c>
      <c r="Y50" s="35">
        <v>4.3</v>
      </c>
      <c r="Z50" s="35">
        <v>0</v>
      </c>
      <c r="AA50" s="35">
        <v>0</v>
      </c>
      <c r="AB50" s="35">
        <v>0</v>
      </c>
      <c r="AC50" s="35">
        <v>0</v>
      </c>
      <c r="AD50" s="35">
        <v>3</v>
      </c>
      <c r="AE50" s="35">
        <v>2</v>
      </c>
    </row>
    <row r="51" spans="1:31" s="36" customFormat="1" ht="38.25" x14ac:dyDescent="0.25">
      <c r="A51" s="5" t="s">
        <v>70</v>
      </c>
      <c r="B51" s="6" t="s">
        <v>246</v>
      </c>
      <c r="C51" s="7">
        <v>177.816</v>
      </c>
      <c r="D51" s="29">
        <v>435</v>
      </c>
      <c r="E51" s="29">
        <v>459</v>
      </c>
      <c r="F51" s="30">
        <f t="shared" si="1"/>
        <v>2.5813200161965177</v>
      </c>
      <c r="G51" s="29">
        <v>34</v>
      </c>
      <c r="H51" s="29">
        <v>8</v>
      </c>
      <c r="I51" s="29"/>
      <c r="J51" s="29"/>
      <c r="K51" s="29"/>
      <c r="L51" s="29"/>
      <c r="M51" s="29"/>
      <c r="N51" s="29"/>
      <c r="O51" s="29">
        <v>27</v>
      </c>
      <c r="P51" s="29"/>
      <c r="Q51" s="29"/>
      <c r="R51" s="29"/>
      <c r="S51" s="29"/>
      <c r="T51" s="29"/>
      <c r="U51" s="29">
        <v>80</v>
      </c>
      <c r="V51" s="29">
        <v>36</v>
      </c>
      <c r="W51" s="29">
        <v>8</v>
      </c>
      <c r="X51" s="42">
        <v>36</v>
      </c>
      <c r="Y51" s="42">
        <v>7.8</v>
      </c>
      <c r="Z51" s="42"/>
      <c r="AA51" s="42"/>
      <c r="AB51" s="42"/>
      <c r="AC51" s="42"/>
      <c r="AD51" s="42"/>
      <c r="AE51" s="42"/>
    </row>
    <row r="52" spans="1:31" s="36" customFormat="1" ht="15.75" x14ac:dyDescent="0.25">
      <c r="A52" s="5" t="s">
        <v>268</v>
      </c>
      <c r="B52" s="6" t="s">
        <v>247</v>
      </c>
      <c r="C52" s="11">
        <v>17.88</v>
      </c>
      <c r="D52" s="29">
        <v>0</v>
      </c>
      <c r="E52" s="29">
        <v>0</v>
      </c>
      <c r="F52" s="30">
        <f t="shared" si="1"/>
        <v>0</v>
      </c>
      <c r="G52" s="29">
        <v>0</v>
      </c>
      <c r="H52" s="29"/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v>0</v>
      </c>
      <c r="V52" s="29">
        <v>0</v>
      </c>
      <c r="W52" s="29">
        <v>0</v>
      </c>
      <c r="X52" s="42">
        <v>0</v>
      </c>
      <c r="Y52" s="42">
        <v>0</v>
      </c>
      <c r="Z52" s="42"/>
      <c r="AA52" s="42"/>
      <c r="AB52" s="42"/>
      <c r="AC52" s="42"/>
      <c r="AD52" s="42"/>
      <c r="AE52" s="42"/>
    </row>
    <row r="53" spans="1:31" s="36" customFormat="1" ht="25.5" x14ac:dyDescent="0.25">
      <c r="A53" s="5" t="s">
        <v>269</v>
      </c>
      <c r="B53" s="6" t="s">
        <v>248</v>
      </c>
      <c r="C53" s="11">
        <v>15.534000000000001</v>
      </c>
      <c r="D53" s="29">
        <v>25</v>
      </c>
      <c r="E53" s="29">
        <v>32</v>
      </c>
      <c r="F53" s="30">
        <f t="shared" si="1"/>
        <v>2.0599974250032185</v>
      </c>
      <c r="G53" s="29">
        <v>2</v>
      </c>
      <c r="H53" s="29">
        <v>8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2</v>
      </c>
      <c r="W53" s="29">
        <v>8</v>
      </c>
      <c r="X53" s="42">
        <v>2</v>
      </c>
      <c r="Y53" s="42">
        <v>6.2</v>
      </c>
      <c r="Z53" s="42"/>
      <c r="AA53" s="42"/>
      <c r="AB53" s="42"/>
      <c r="AC53" s="42"/>
      <c r="AD53" s="42"/>
      <c r="AE53" s="42"/>
    </row>
    <row r="54" spans="1:31" s="36" customFormat="1" ht="25.5" x14ac:dyDescent="0.25">
      <c r="A54" s="5" t="s">
        <v>270</v>
      </c>
      <c r="B54" s="6" t="s">
        <v>249</v>
      </c>
      <c r="C54" s="11">
        <v>14.592000000000001</v>
      </c>
      <c r="D54" s="29">
        <v>26</v>
      </c>
      <c r="E54" s="29">
        <v>0</v>
      </c>
      <c r="F54" s="30">
        <f t="shared" si="1"/>
        <v>0</v>
      </c>
      <c r="G54" s="29">
        <v>2</v>
      </c>
      <c r="H54" s="29"/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0</v>
      </c>
      <c r="X54" s="42">
        <v>0</v>
      </c>
      <c r="Y54" s="42">
        <v>0</v>
      </c>
      <c r="Z54" s="42"/>
      <c r="AA54" s="42"/>
      <c r="AB54" s="42"/>
      <c r="AC54" s="42"/>
      <c r="AD54" s="42"/>
      <c r="AE54" s="42"/>
    </row>
    <row r="55" spans="1:31" s="36" customFormat="1" ht="15.75" x14ac:dyDescent="0.25">
      <c r="A55" s="5" t="s">
        <v>271</v>
      </c>
      <c r="B55" s="20" t="s">
        <v>250</v>
      </c>
      <c r="C55" s="9">
        <v>9.7159999999999993</v>
      </c>
      <c r="D55" s="29">
        <v>34</v>
      </c>
      <c r="E55" s="29">
        <v>23</v>
      </c>
      <c r="F55" s="30">
        <f t="shared" si="1"/>
        <v>2.3672293124742696</v>
      </c>
      <c r="G55" s="29">
        <v>4</v>
      </c>
      <c r="H55" s="30">
        <v>11.7</v>
      </c>
      <c r="I55" s="29"/>
      <c r="J55" s="29"/>
      <c r="K55" s="29"/>
      <c r="L55" s="29"/>
      <c r="M55" s="29"/>
      <c r="N55" s="29"/>
      <c r="O55" s="29">
        <v>2</v>
      </c>
      <c r="P55" s="29"/>
      <c r="Q55" s="29"/>
      <c r="R55" s="29"/>
      <c r="S55" s="29"/>
      <c r="T55" s="29"/>
      <c r="U55" s="29">
        <v>50</v>
      </c>
      <c r="V55" s="29">
        <v>1</v>
      </c>
      <c r="W55" s="29">
        <v>8</v>
      </c>
      <c r="X55" s="42">
        <v>1</v>
      </c>
      <c r="Y55" s="42">
        <v>4.3</v>
      </c>
      <c r="Z55" s="42"/>
      <c r="AA55" s="42"/>
      <c r="AB55" s="42"/>
      <c r="AC55" s="42"/>
      <c r="AD55" s="42"/>
      <c r="AE55" s="42"/>
    </row>
    <row r="56" spans="1:31" ht="15.75" customHeight="1" x14ac:dyDescent="0.25">
      <c r="A56" s="151" t="s">
        <v>334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</row>
    <row r="57" spans="1:31" s="36" customFormat="1" x14ac:dyDescent="0.25">
      <c r="A57" s="5" t="s">
        <v>72</v>
      </c>
      <c r="B57" s="10" t="s">
        <v>45</v>
      </c>
      <c r="C57" s="13">
        <v>189.94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</row>
    <row r="58" spans="1:31" s="36" customFormat="1" x14ac:dyDescent="0.25">
      <c r="A58" s="5" t="s">
        <v>73</v>
      </c>
      <c r="B58" s="10" t="s">
        <v>68</v>
      </c>
      <c r="C58" s="13">
        <v>203.81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/>
      <c r="J58" s="28"/>
      <c r="K58" s="28"/>
      <c r="L58" s="28"/>
      <c r="M58" s="28"/>
      <c r="N58" s="28"/>
      <c r="O58" s="28">
        <v>0</v>
      </c>
      <c r="P58" s="28"/>
      <c r="Q58" s="28"/>
      <c r="R58" s="28"/>
      <c r="S58" s="28"/>
      <c r="T58" s="28"/>
      <c r="U58" s="28"/>
      <c r="V58" s="28">
        <v>0</v>
      </c>
      <c r="W58" s="28">
        <v>0</v>
      </c>
      <c r="X58" s="94">
        <v>0</v>
      </c>
      <c r="Y58" s="94">
        <v>0</v>
      </c>
      <c r="Z58" s="94"/>
      <c r="AA58" s="94"/>
      <c r="AB58" s="94"/>
      <c r="AC58" s="94"/>
      <c r="AD58" s="94"/>
      <c r="AE58" s="94"/>
    </row>
    <row r="59" spans="1:31" s="36" customFormat="1" ht="15.75" customHeight="1" x14ac:dyDescent="0.25">
      <c r="A59" s="143" t="s">
        <v>272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</row>
    <row r="60" spans="1:31" s="36" customFormat="1" ht="15.75" x14ac:dyDescent="0.25">
      <c r="A60" s="5" t="s">
        <v>75</v>
      </c>
      <c r="B60" s="6" t="s">
        <v>45</v>
      </c>
      <c r="C60" s="11">
        <v>4100.01</v>
      </c>
      <c r="D60" s="29">
        <v>1359</v>
      </c>
      <c r="E60" s="29">
        <v>1271</v>
      </c>
      <c r="F60" s="30">
        <f>E60/C60</f>
        <v>0.30999924390428313</v>
      </c>
      <c r="G60" s="29">
        <v>56</v>
      </c>
      <c r="H60" s="29">
        <f>G60*100/D60</f>
        <v>4.1206769683590876</v>
      </c>
      <c r="I60" s="29">
        <v>22</v>
      </c>
      <c r="J60" s="29">
        <v>5</v>
      </c>
      <c r="K60" s="29">
        <v>0</v>
      </c>
      <c r="L60" s="29">
        <v>0</v>
      </c>
      <c r="M60" s="29">
        <v>22</v>
      </c>
      <c r="N60" s="29">
        <v>7</v>
      </c>
      <c r="O60" s="29">
        <v>3</v>
      </c>
      <c r="P60" s="29">
        <v>0</v>
      </c>
      <c r="Q60" s="29">
        <v>0</v>
      </c>
      <c r="R60" s="29">
        <v>0</v>
      </c>
      <c r="S60" s="29">
        <v>3</v>
      </c>
      <c r="T60" s="29">
        <v>0</v>
      </c>
      <c r="U60" s="29">
        <f>O60*100/G60</f>
        <v>5.3571428571428568</v>
      </c>
      <c r="V60" s="29">
        <v>63</v>
      </c>
      <c r="W60" s="29">
        <v>5</v>
      </c>
      <c r="X60" s="35">
        <v>63</v>
      </c>
      <c r="Y60" s="93">
        <f>X60*100/E60</f>
        <v>4.9567269866247052</v>
      </c>
      <c r="Z60" s="35">
        <v>22</v>
      </c>
      <c r="AA60" s="35">
        <v>6</v>
      </c>
      <c r="AB60" s="35">
        <v>0</v>
      </c>
      <c r="AC60" s="35">
        <v>0</v>
      </c>
      <c r="AD60" s="35">
        <v>26</v>
      </c>
      <c r="AE60" s="35">
        <v>9</v>
      </c>
    </row>
    <row r="61" spans="1:31" s="36" customFormat="1" ht="15.75" x14ac:dyDescent="0.25">
      <c r="A61" s="5" t="s">
        <v>76</v>
      </c>
      <c r="B61" s="6" t="s">
        <v>74</v>
      </c>
      <c r="C61" s="11">
        <v>1069.01</v>
      </c>
      <c r="D61" s="29">
        <v>401</v>
      </c>
      <c r="E61" s="29">
        <v>438</v>
      </c>
      <c r="F61" s="30">
        <f>E61/C61</f>
        <v>0.40972488564185555</v>
      </c>
      <c r="G61" s="29">
        <v>12</v>
      </c>
      <c r="H61" s="29">
        <v>2.99</v>
      </c>
      <c r="I61" s="29"/>
      <c r="J61" s="29"/>
      <c r="K61" s="29"/>
      <c r="L61" s="29"/>
      <c r="M61" s="29"/>
      <c r="N61" s="29"/>
      <c r="O61" s="29">
        <v>12</v>
      </c>
      <c r="P61" s="29"/>
      <c r="Q61" s="29"/>
      <c r="R61" s="29"/>
      <c r="S61" s="29"/>
      <c r="T61" s="29"/>
      <c r="U61" s="29">
        <f>O61*100/G61</f>
        <v>100</v>
      </c>
      <c r="V61" s="29">
        <v>21</v>
      </c>
      <c r="W61" s="29">
        <v>5</v>
      </c>
      <c r="X61" s="35">
        <v>21</v>
      </c>
      <c r="Y61" s="35">
        <v>4.8</v>
      </c>
      <c r="Z61" s="35"/>
      <c r="AA61" s="35"/>
      <c r="AB61" s="35"/>
      <c r="AC61" s="35"/>
      <c r="AD61" s="35"/>
      <c r="AE61" s="35"/>
    </row>
    <row r="62" spans="1:31" ht="15.75" customHeight="1" x14ac:dyDescent="0.25">
      <c r="A62" s="143" t="s">
        <v>335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</row>
    <row r="63" spans="1:31" s="36" customFormat="1" x14ac:dyDescent="0.25">
      <c r="A63" s="5" t="s">
        <v>84</v>
      </c>
      <c r="B63" s="6" t="s">
        <v>26</v>
      </c>
      <c r="C63" s="11">
        <v>228.05840000000001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</row>
    <row r="64" spans="1:31" s="36" customFormat="1" ht="38.25" x14ac:dyDescent="0.25">
      <c r="A64" s="5" t="s">
        <v>85</v>
      </c>
      <c r="B64" s="10" t="s">
        <v>71</v>
      </c>
      <c r="C64" s="11">
        <v>80.239999999999995</v>
      </c>
      <c r="D64" s="28">
        <v>37</v>
      </c>
      <c r="E64" s="28">
        <v>48</v>
      </c>
      <c r="F64" s="47">
        <f>E64/C64</f>
        <v>0.59820538384845467</v>
      </c>
      <c r="G64" s="28">
        <v>1</v>
      </c>
      <c r="H64" s="28">
        <v>5</v>
      </c>
      <c r="I64" s="28"/>
      <c r="J64" s="28"/>
      <c r="K64" s="28"/>
      <c r="L64" s="28"/>
      <c r="M64" s="28"/>
      <c r="N64" s="28"/>
      <c r="O64" s="28">
        <v>0</v>
      </c>
      <c r="P64" s="28"/>
      <c r="Q64" s="28"/>
      <c r="R64" s="28"/>
      <c r="S64" s="28"/>
      <c r="T64" s="28"/>
      <c r="U64" s="28">
        <v>0</v>
      </c>
      <c r="V64" s="28">
        <v>2</v>
      </c>
      <c r="W64" s="28">
        <v>5</v>
      </c>
      <c r="X64" s="51">
        <v>2</v>
      </c>
      <c r="Y64" s="51">
        <v>4.2</v>
      </c>
      <c r="Z64" s="51"/>
      <c r="AA64" s="51"/>
      <c r="AB64" s="51"/>
      <c r="AC64" s="51"/>
      <c r="AD64" s="51"/>
      <c r="AE64" s="51"/>
    </row>
    <row r="65" spans="1:31" ht="15.75" customHeight="1" x14ac:dyDescent="0.25">
      <c r="A65" s="143" t="s">
        <v>273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</row>
    <row r="66" spans="1:31" s="36" customFormat="1" ht="15.75" x14ac:dyDescent="0.25">
      <c r="A66" s="5" t="s">
        <v>88</v>
      </c>
      <c r="B66" s="6" t="s">
        <v>45</v>
      </c>
      <c r="C66" s="11">
        <v>311.08</v>
      </c>
      <c r="D66" s="29">
        <v>0</v>
      </c>
      <c r="E66" s="29">
        <v>0</v>
      </c>
      <c r="F66" s="30">
        <f>E66/C66</f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</row>
    <row r="67" spans="1:31" s="36" customFormat="1" ht="38.25" x14ac:dyDescent="0.25">
      <c r="A67" s="5" t="s">
        <v>89</v>
      </c>
      <c r="B67" s="6" t="s">
        <v>77</v>
      </c>
      <c r="C67" s="11">
        <v>291.77</v>
      </c>
      <c r="D67" s="29">
        <v>15</v>
      </c>
      <c r="E67" s="29">
        <v>46</v>
      </c>
      <c r="F67" s="30">
        <f t="shared" ref="F67:F74" si="2">E67/C67</f>
        <v>0.15765842958494705</v>
      </c>
      <c r="G67" s="38">
        <v>0</v>
      </c>
      <c r="H67" s="29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2</v>
      </c>
      <c r="W67" s="29">
        <v>5</v>
      </c>
      <c r="X67" s="42">
        <v>2</v>
      </c>
      <c r="Y67" s="42">
        <v>4.3</v>
      </c>
      <c r="Z67" s="42"/>
      <c r="AA67" s="42"/>
      <c r="AB67" s="42"/>
      <c r="AC67" s="42"/>
      <c r="AD67" s="42"/>
      <c r="AE67" s="42"/>
    </row>
    <row r="68" spans="1:31" s="36" customFormat="1" ht="38.25" x14ac:dyDescent="0.25">
      <c r="A68" s="5" t="s">
        <v>91</v>
      </c>
      <c r="B68" s="6" t="s">
        <v>78</v>
      </c>
      <c r="C68" s="11">
        <v>16</v>
      </c>
      <c r="D68" s="29">
        <v>12</v>
      </c>
      <c r="E68" s="29">
        <v>10</v>
      </c>
      <c r="F68" s="30">
        <f t="shared" si="2"/>
        <v>0.625</v>
      </c>
      <c r="G68" s="38">
        <v>0</v>
      </c>
      <c r="H68" s="29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5</v>
      </c>
      <c r="X68" s="42">
        <v>0</v>
      </c>
      <c r="Y68" s="42">
        <v>0</v>
      </c>
      <c r="Z68" s="42"/>
      <c r="AA68" s="42"/>
      <c r="AB68" s="42"/>
      <c r="AC68" s="42"/>
      <c r="AD68" s="42"/>
      <c r="AE68" s="42"/>
    </row>
    <row r="69" spans="1:31" s="36" customFormat="1" ht="38.25" x14ac:dyDescent="0.25">
      <c r="A69" s="5" t="s">
        <v>93</v>
      </c>
      <c r="B69" s="6" t="s">
        <v>79</v>
      </c>
      <c r="C69" s="7">
        <v>25.46</v>
      </c>
      <c r="D69" s="29">
        <v>41</v>
      </c>
      <c r="E69" s="29">
        <v>41</v>
      </c>
      <c r="F69" s="30">
        <f t="shared" si="2"/>
        <v>1.610369206598586</v>
      </c>
      <c r="G69" s="38">
        <v>2</v>
      </c>
      <c r="H69" s="29">
        <v>5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2</v>
      </c>
      <c r="W69" s="29">
        <v>5</v>
      </c>
      <c r="X69" s="42">
        <v>2</v>
      </c>
      <c r="Y69" s="42">
        <v>4.9000000000000004</v>
      </c>
      <c r="Z69" s="42"/>
      <c r="AA69" s="42"/>
      <c r="AB69" s="42"/>
      <c r="AC69" s="42"/>
      <c r="AD69" s="42"/>
      <c r="AE69" s="42"/>
    </row>
    <row r="70" spans="1:31" s="36" customFormat="1" ht="15.75" x14ac:dyDescent="0.25">
      <c r="A70" s="5" t="s">
        <v>95</v>
      </c>
      <c r="B70" s="6" t="s">
        <v>80</v>
      </c>
      <c r="C70" s="11">
        <v>8.7370000000000001</v>
      </c>
      <c r="D70" s="29">
        <v>39</v>
      </c>
      <c r="E70" s="29">
        <v>37</v>
      </c>
      <c r="F70" s="30">
        <f t="shared" si="2"/>
        <v>4.2348632253633971</v>
      </c>
      <c r="G70" s="38">
        <v>4</v>
      </c>
      <c r="H70" s="29">
        <v>10.199999999999999</v>
      </c>
      <c r="I70" s="29"/>
      <c r="J70" s="29"/>
      <c r="K70" s="29"/>
      <c r="L70" s="38"/>
      <c r="M70" s="29"/>
      <c r="N70" s="29"/>
      <c r="O70" s="29">
        <v>4</v>
      </c>
      <c r="P70" s="38"/>
      <c r="Q70" s="29"/>
      <c r="R70" s="38"/>
      <c r="S70" s="29"/>
      <c r="T70" s="29"/>
      <c r="U70" s="29">
        <v>100</v>
      </c>
      <c r="V70" s="29">
        <v>4</v>
      </c>
      <c r="W70" s="29">
        <v>12</v>
      </c>
      <c r="X70" s="42">
        <v>4</v>
      </c>
      <c r="Y70" s="42">
        <v>10.8</v>
      </c>
      <c r="Z70" s="42"/>
      <c r="AA70" s="42"/>
      <c r="AB70" s="42"/>
      <c r="AC70" s="42"/>
      <c r="AD70" s="42"/>
      <c r="AE70" s="42"/>
    </row>
    <row r="71" spans="1:31" s="36" customFormat="1" ht="25.5" x14ac:dyDescent="0.25">
      <c r="A71" s="5" t="s">
        <v>274</v>
      </c>
      <c r="B71" s="6" t="s">
        <v>81</v>
      </c>
      <c r="C71" s="11">
        <v>11.28</v>
      </c>
      <c r="D71" s="29">
        <v>34</v>
      </c>
      <c r="E71" s="29">
        <v>36</v>
      </c>
      <c r="F71" s="30">
        <f t="shared" si="2"/>
        <v>3.191489361702128</v>
      </c>
      <c r="G71" s="38">
        <v>2</v>
      </c>
      <c r="H71" s="29">
        <v>6</v>
      </c>
      <c r="I71" s="29"/>
      <c r="J71" s="29"/>
      <c r="K71" s="29"/>
      <c r="L71" s="38"/>
      <c r="M71" s="29"/>
      <c r="N71" s="29"/>
      <c r="O71" s="29">
        <v>1</v>
      </c>
      <c r="P71" s="38"/>
      <c r="Q71" s="29"/>
      <c r="R71" s="38"/>
      <c r="S71" s="29"/>
      <c r="T71" s="29"/>
      <c r="U71" s="29">
        <v>50</v>
      </c>
      <c r="V71" s="29">
        <v>4</v>
      </c>
      <c r="W71" s="29">
        <v>12</v>
      </c>
      <c r="X71" s="42">
        <v>2</v>
      </c>
      <c r="Y71" s="42">
        <v>5.5</v>
      </c>
      <c r="Z71" s="42"/>
      <c r="AA71" s="42"/>
      <c r="AB71" s="42"/>
      <c r="AC71" s="42"/>
      <c r="AD71" s="42"/>
      <c r="AE71" s="42"/>
    </row>
    <row r="72" spans="1:31" s="36" customFormat="1" ht="15.75" x14ac:dyDescent="0.25">
      <c r="A72" s="5" t="s">
        <v>275</v>
      </c>
      <c r="B72" s="6" t="s">
        <v>82</v>
      </c>
      <c r="C72" s="11">
        <v>16.34</v>
      </c>
      <c r="D72" s="29">
        <v>7</v>
      </c>
      <c r="E72" s="29">
        <v>3</v>
      </c>
      <c r="F72" s="30">
        <f t="shared" si="2"/>
        <v>0.18359853121175032</v>
      </c>
      <c r="G72" s="38">
        <v>0</v>
      </c>
      <c r="H72" s="29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5</v>
      </c>
      <c r="W72" s="29">
        <v>0</v>
      </c>
      <c r="X72" s="42">
        <v>0</v>
      </c>
      <c r="Y72" s="42">
        <v>0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276</v>
      </c>
      <c r="B73" s="12" t="s">
        <v>83</v>
      </c>
      <c r="C73" s="11">
        <v>5.34</v>
      </c>
      <c r="D73" s="29">
        <v>13</v>
      </c>
      <c r="E73" s="29">
        <v>9</v>
      </c>
      <c r="F73" s="30">
        <f t="shared" si="2"/>
        <v>1.6853932584269664</v>
      </c>
      <c r="G73" s="38">
        <v>0</v>
      </c>
      <c r="H73" s="29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0</v>
      </c>
      <c r="W73" s="29">
        <v>5</v>
      </c>
      <c r="X73" s="42">
        <v>0</v>
      </c>
      <c r="Y73" s="42">
        <v>0</v>
      </c>
      <c r="Z73" s="42"/>
      <c r="AA73" s="42"/>
      <c r="AB73" s="42"/>
      <c r="AC73" s="42"/>
      <c r="AD73" s="42"/>
      <c r="AE73" s="42"/>
    </row>
    <row r="74" spans="1:31" s="36" customFormat="1" ht="15.75" x14ac:dyDescent="0.25">
      <c r="A74" s="5" t="s">
        <v>344</v>
      </c>
      <c r="B74" s="12" t="s">
        <v>345</v>
      </c>
      <c r="C74" s="11">
        <v>58.037999999999997</v>
      </c>
      <c r="D74" s="29">
        <v>33</v>
      </c>
      <c r="E74" s="29">
        <v>41</v>
      </c>
      <c r="F74" s="30">
        <f t="shared" si="2"/>
        <v>0.7064337158413454</v>
      </c>
      <c r="G74" s="38">
        <v>0</v>
      </c>
      <c r="H74" s="29">
        <v>0</v>
      </c>
      <c r="I74" s="29"/>
      <c r="J74" s="29"/>
      <c r="K74" s="29"/>
      <c r="L74" s="38"/>
      <c r="M74" s="29"/>
      <c r="N74" s="29"/>
      <c r="O74" s="29">
        <v>0</v>
      </c>
      <c r="P74" s="38"/>
      <c r="Q74" s="29"/>
      <c r="R74" s="38"/>
      <c r="S74" s="29"/>
      <c r="T74" s="29"/>
      <c r="U74" s="29">
        <v>0</v>
      </c>
      <c r="V74" s="29">
        <v>2</v>
      </c>
      <c r="W74" s="29">
        <v>5</v>
      </c>
      <c r="X74" s="42">
        <v>1</v>
      </c>
      <c r="Y74" s="42">
        <v>2.4</v>
      </c>
      <c r="Z74" s="42"/>
      <c r="AA74" s="42"/>
      <c r="AB74" s="42"/>
      <c r="AC74" s="42"/>
      <c r="AD74" s="42"/>
      <c r="AE74" s="42"/>
    </row>
    <row r="75" spans="1:31" ht="15.75" x14ac:dyDescent="0.25">
      <c r="A75" s="146" t="s">
        <v>336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</row>
    <row r="76" spans="1:31" x14ac:dyDescent="0.25">
      <c r="A76" s="16" t="s">
        <v>97</v>
      </c>
      <c r="B76" s="10" t="s">
        <v>45</v>
      </c>
      <c r="C76" s="13">
        <v>109.7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</row>
    <row r="77" spans="1:31" ht="38.25" x14ac:dyDescent="0.25">
      <c r="A77" s="16" t="s">
        <v>98</v>
      </c>
      <c r="B77" s="10" t="s">
        <v>86</v>
      </c>
      <c r="C77" s="13">
        <v>119.99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</row>
    <row r="78" spans="1:31" x14ac:dyDescent="0.25">
      <c r="A78" s="16" t="s">
        <v>100</v>
      </c>
      <c r="B78" s="10" t="s">
        <v>87</v>
      </c>
      <c r="C78" s="13">
        <v>273.73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</row>
    <row r="79" spans="1:31" ht="15.75" customHeight="1" x14ac:dyDescent="0.25">
      <c r="A79" s="143" t="s">
        <v>277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</row>
    <row r="80" spans="1:31" s="36" customFormat="1" ht="15.75" x14ac:dyDescent="0.25">
      <c r="A80" s="14" t="s">
        <v>107</v>
      </c>
      <c r="B80" s="10" t="s">
        <v>45</v>
      </c>
      <c r="C80" s="11">
        <v>204.64</v>
      </c>
      <c r="D80" s="29">
        <v>129</v>
      </c>
      <c r="E80" s="29">
        <v>61</v>
      </c>
      <c r="F80" s="30">
        <f>E80/C80</f>
        <v>0.29808444096950742</v>
      </c>
      <c r="G80" s="29">
        <v>6</v>
      </c>
      <c r="H80" s="33">
        <v>4.5999999999999996</v>
      </c>
      <c r="I80" s="29">
        <v>0</v>
      </c>
      <c r="J80" s="29">
        <v>1</v>
      </c>
      <c r="K80" s="29">
        <v>0</v>
      </c>
      <c r="L80" s="29">
        <v>0</v>
      </c>
      <c r="M80" s="29">
        <v>3</v>
      </c>
      <c r="N80" s="29">
        <v>2</v>
      </c>
      <c r="O80" s="29">
        <v>1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>
        <v>16.600000000000001</v>
      </c>
      <c r="V80" s="29">
        <v>3</v>
      </c>
      <c r="W80" s="29">
        <v>5</v>
      </c>
      <c r="X80" s="42">
        <v>2</v>
      </c>
      <c r="Y80" s="42">
        <v>4.9000000000000004</v>
      </c>
      <c r="Z80" s="42">
        <v>0</v>
      </c>
      <c r="AA80" s="42">
        <v>0</v>
      </c>
      <c r="AB80" s="42">
        <v>0</v>
      </c>
      <c r="AC80" s="42">
        <v>0</v>
      </c>
      <c r="AD80" s="42">
        <v>1</v>
      </c>
      <c r="AE80" s="42">
        <v>1</v>
      </c>
    </row>
    <row r="81" spans="1:31" s="36" customFormat="1" ht="76.5" x14ac:dyDescent="0.25">
      <c r="A81" s="14" t="s">
        <v>347</v>
      </c>
      <c r="B81" s="6" t="s">
        <v>354</v>
      </c>
      <c r="C81" s="11"/>
      <c r="D81" s="29"/>
      <c r="E81" s="29"/>
      <c r="F81" s="30"/>
      <c r="G81" s="29">
        <v>1</v>
      </c>
      <c r="H81" s="33"/>
      <c r="I81" s="29"/>
      <c r="J81" s="29"/>
      <c r="K81" s="29"/>
      <c r="L81" s="29"/>
      <c r="M81" s="29"/>
      <c r="N81" s="29"/>
      <c r="O81" s="29">
        <v>0</v>
      </c>
      <c r="P81" s="29"/>
      <c r="Q81" s="29"/>
      <c r="R81" s="29"/>
      <c r="S81" s="29"/>
      <c r="T81" s="29"/>
      <c r="U81" s="29">
        <v>0</v>
      </c>
      <c r="V81" s="29"/>
      <c r="W81" s="29"/>
      <c r="X81" s="42">
        <v>1</v>
      </c>
      <c r="Y81" s="42"/>
      <c r="Z81" s="42"/>
      <c r="AA81" s="42"/>
      <c r="AB81" s="42"/>
      <c r="AC81" s="42"/>
      <c r="AD81" s="42">
        <v>1</v>
      </c>
      <c r="AE81" s="42"/>
    </row>
    <row r="82" spans="1:31" s="36" customFormat="1" ht="15.75" x14ac:dyDescent="0.25">
      <c r="A82" s="14" t="s">
        <v>108</v>
      </c>
      <c r="B82" s="6" t="s">
        <v>90</v>
      </c>
      <c r="C82" s="11">
        <v>699.95899999999995</v>
      </c>
      <c r="D82" s="29">
        <v>703</v>
      </c>
      <c r="E82" s="29">
        <v>726</v>
      </c>
      <c r="F82" s="30">
        <f>E82/C82</f>
        <v>1.0372036076398761</v>
      </c>
      <c r="G82" s="29">
        <v>21</v>
      </c>
      <c r="H82" s="29">
        <v>3</v>
      </c>
      <c r="I82" s="29"/>
      <c r="J82" s="29"/>
      <c r="K82" s="29"/>
      <c r="L82" s="29"/>
      <c r="M82" s="29"/>
      <c r="N82" s="29"/>
      <c r="O82" s="29">
        <v>21</v>
      </c>
      <c r="P82" s="29"/>
      <c r="Q82" s="29"/>
      <c r="R82" s="29"/>
      <c r="S82" s="29"/>
      <c r="T82" s="29"/>
      <c r="U82" s="29">
        <v>100</v>
      </c>
      <c r="V82" s="29">
        <v>58</v>
      </c>
      <c r="W82" s="29">
        <v>8</v>
      </c>
      <c r="X82" s="42">
        <v>26</v>
      </c>
      <c r="Y82" s="42">
        <v>3</v>
      </c>
      <c r="Z82" s="42"/>
      <c r="AA82" s="42"/>
      <c r="AB82" s="42"/>
      <c r="AC82" s="42"/>
      <c r="AD82" s="42"/>
      <c r="AE82" s="42"/>
    </row>
    <row r="83" spans="1:31" s="36" customFormat="1" ht="25.5" x14ac:dyDescent="0.25">
      <c r="A83" s="14" t="s">
        <v>110</v>
      </c>
      <c r="B83" s="6" t="s">
        <v>92</v>
      </c>
      <c r="C83" s="11">
        <v>354.61</v>
      </c>
      <c r="D83" s="29">
        <v>508</v>
      </c>
      <c r="E83" s="29">
        <v>536</v>
      </c>
      <c r="F83" s="30">
        <f>E83/C83</f>
        <v>1.5115196976960603</v>
      </c>
      <c r="G83" s="29">
        <v>25</v>
      </c>
      <c r="H83" s="29">
        <v>5</v>
      </c>
      <c r="I83" s="29"/>
      <c r="J83" s="29"/>
      <c r="K83" s="29"/>
      <c r="L83" s="29"/>
      <c r="M83" s="29"/>
      <c r="N83" s="29"/>
      <c r="O83" s="29">
        <v>11</v>
      </c>
      <c r="P83" s="29"/>
      <c r="Q83" s="29"/>
      <c r="R83" s="29"/>
      <c r="S83" s="29"/>
      <c r="T83" s="29"/>
      <c r="U83" s="29">
        <v>44</v>
      </c>
      <c r="V83" s="29">
        <v>42</v>
      </c>
      <c r="W83" s="29">
        <v>8</v>
      </c>
      <c r="X83" s="42">
        <v>26</v>
      </c>
      <c r="Y83" s="42">
        <v>4.9000000000000004</v>
      </c>
      <c r="Z83" s="42"/>
      <c r="AA83" s="42"/>
      <c r="AB83" s="42"/>
      <c r="AC83" s="42"/>
      <c r="AD83" s="42"/>
      <c r="AE83" s="42"/>
    </row>
    <row r="84" spans="1:31" s="36" customFormat="1" ht="15.75" x14ac:dyDescent="0.25">
      <c r="A84" s="14" t="s">
        <v>112</v>
      </c>
      <c r="B84" s="6" t="s">
        <v>94</v>
      </c>
      <c r="C84" s="7">
        <v>22.882999999999999</v>
      </c>
      <c r="D84" s="29">
        <v>94</v>
      </c>
      <c r="E84" s="29">
        <v>84</v>
      </c>
      <c r="F84" s="30">
        <f>E84/C84</f>
        <v>3.6708473539308657</v>
      </c>
      <c r="G84" s="29">
        <v>8</v>
      </c>
      <c r="H84" s="29">
        <v>8.5</v>
      </c>
      <c r="I84" s="29"/>
      <c r="J84" s="29"/>
      <c r="K84" s="29"/>
      <c r="L84" s="29"/>
      <c r="M84" s="29"/>
      <c r="N84" s="29"/>
      <c r="O84" s="29">
        <v>0</v>
      </c>
      <c r="P84" s="29"/>
      <c r="Q84" s="29"/>
      <c r="R84" s="29"/>
      <c r="S84" s="29"/>
      <c r="T84" s="29"/>
      <c r="U84" s="29">
        <v>0</v>
      </c>
      <c r="V84" s="29">
        <v>10</v>
      </c>
      <c r="W84" s="29">
        <v>12</v>
      </c>
      <c r="X84" s="42">
        <v>7</v>
      </c>
      <c r="Y84" s="42">
        <v>8.3000000000000007</v>
      </c>
      <c r="Z84" s="42"/>
      <c r="AA84" s="42"/>
      <c r="AB84" s="42"/>
      <c r="AC84" s="42"/>
      <c r="AD84" s="42"/>
      <c r="AE84" s="42"/>
    </row>
    <row r="85" spans="1:31" s="36" customFormat="1" ht="15.75" x14ac:dyDescent="0.25">
      <c r="A85" s="14" t="s">
        <v>278</v>
      </c>
      <c r="B85" s="6" t="s">
        <v>96</v>
      </c>
      <c r="C85" s="11">
        <v>812.9</v>
      </c>
      <c r="D85" s="29">
        <v>248</v>
      </c>
      <c r="E85" s="29">
        <v>248</v>
      </c>
      <c r="F85" s="30">
        <f>E85/C85</f>
        <v>0.30508057571657032</v>
      </c>
      <c r="G85" s="29">
        <v>7</v>
      </c>
      <c r="H85" s="29">
        <v>3</v>
      </c>
      <c r="I85" s="29"/>
      <c r="J85" s="29"/>
      <c r="K85" s="29"/>
      <c r="L85" s="29"/>
      <c r="M85" s="29"/>
      <c r="N85" s="29"/>
      <c r="O85" s="29">
        <v>4</v>
      </c>
      <c r="P85" s="29"/>
      <c r="Q85" s="29"/>
      <c r="R85" s="29"/>
      <c r="S85" s="29"/>
      <c r="T85" s="29"/>
      <c r="U85" s="29">
        <v>57</v>
      </c>
      <c r="V85" s="29">
        <v>12</v>
      </c>
      <c r="W85" s="29">
        <v>5</v>
      </c>
      <c r="X85" s="42">
        <v>7</v>
      </c>
      <c r="Y85" s="42">
        <v>2.8</v>
      </c>
      <c r="Z85" s="42"/>
      <c r="AA85" s="42"/>
      <c r="AB85" s="42"/>
      <c r="AC85" s="42"/>
      <c r="AD85" s="42"/>
      <c r="AE85" s="42"/>
    </row>
    <row r="86" spans="1:31" ht="15.75" customHeight="1" x14ac:dyDescent="0.25">
      <c r="A86" s="143" t="s">
        <v>279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31" s="36" customFormat="1" ht="15.75" x14ac:dyDescent="0.25">
      <c r="A87" s="14" t="s">
        <v>114</v>
      </c>
      <c r="B87" s="10" t="s">
        <v>45</v>
      </c>
      <c r="C87" s="11">
        <v>559.524</v>
      </c>
      <c r="D87" s="29">
        <v>258</v>
      </c>
      <c r="E87" s="29">
        <v>246</v>
      </c>
      <c r="F87" s="30">
        <f>E87/C87</f>
        <v>0.43965942479679154</v>
      </c>
      <c r="G87" s="29">
        <v>13</v>
      </c>
      <c r="H87" s="29">
        <v>5.3</v>
      </c>
      <c r="I87" s="29">
        <v>0</v>
      </c>
      <c r="J87" s="29">
        <v>1</v>
      </c>
      <c r="K87" s="29">
        <v>0</v>
      </c>
      <c r="L87" s="29">
        <v>0</v>
      </c>
      <c r="M87" s="29">
        <v>9</v>
      </c>
      <c r="N87" s="29">
        <v>3</v>
      </c>
      <c r="O87" s="29">
        <v>7</v>
      </c>
      <c r="P87" s="29">
        <v>0</v>
      </c>
      <c r="Q87" s="29">
        <v>0</v>
      </c>
      <c r="R87" s="29">
        <v>0</v>
      </c>
      <c r="S87" s="29">
        <v>6</v>
      </c>
      <c r="T87" s="29">
        <v>1</v>
      </c>
      <c r="U87" s="29">
        <v>53.8</v>
      </c>
      <c r="V87" s="29">
        <v>12</v>
      </c>
      <c r="W87" s="29">
        <v>5</v>
      </c>
      <c r="X87" s="42">
        <v>12</v>
      </c>
      <c r="Y87" s="42">
        <v>4.9000000000000004</v>
      </c>
      <c r="Z87" s="42">
        <v>0</v>
      </c>
      <c r="AA87" s="42">
        <v>1</v>
      </c>
      <c r="AB87" s="42">
        <v>0</v>
      </c>
      <c r="AC87" s="42">
        <v>0</v>
      </c>
      <c r="AD87" s="42">
        <v>8</v>
      </c>
      <c r="AE87" s="42">
        <v>3</v>
      </c>
    </row>
    <row r="88" spans="1:31" s="36" customFormat="1" ht="25.5" x14ac:dyDescent="0.25">
      <c r="A88" s="14" t="s">
        <v>115</v>
      </c>
      <c r="B88" s="10" t="s">
        <v>99</v>
      </c>
      <c r="C88" s="11">
        <v>396.81</v>
      </c>
      <c r="D88" s="29">
        <v>151</v>
      </c>
      <c r="E88" s="29">
        <v>300</v>
      </c>
      <c r="F88" s="30">
        <f t="shared" ref="F88:F94" si="3">E88/C88</f>
        <v>0.75602933393815674</v>
      </c>
      <c r="G88" s="29">
        <v>7</v>
      </c>
      <c r="H88" s="29">
        <v>5</v>
      </c>
      <c r="I88" s="29"/>
      <c r="J88" s="29"/>
      <c r="K88" s="29"/>
      <c r="L88" s="29"/>
      <c r="M88" s="29"/>
      <c r="N88" s="29"/>
      <c r="O88" s="29">
        <v>4</v>
      </c>
      <c r="P88" s="29"/>
      <c r="Q88" s="29"/>
      <c r="R88" s="29"/>
      <c r="S88" s="29"/>
      <c r="T88" s="29"/>
      <c r="U88" s="29">
        <v>57</v>
      </c>
      <c r="V88" s="29">
        <v>15</v>
      </c>
      <c r="W88" s="29">
        <v>5</v>
      </c>
      <c r="X88" s="42">
        <v>15</v>
      </c>
      <c r="Y88" s="42">
        <v>5</v>
      </c>
      <c r="Z88" s="42"/>
      <c r="AA88" s="42"/>
      <c r="AB88" s="42"/>
      <c r="AC88" s="42"/>
      <c r="AD88" s="42"/>
      <c r="AE88" s="42"/>
    </row>
    <row r="89" spans="1:31" s="36" customFormat="1" ht="15.75" x14ac:dyDescent="0.25">
      <c r="A89" s="14"/>
      <c r="B89" s="10" t="s">
        <v>101</v>
      </c>
      <c r="C89" s="11">
        <v>143.51</v>
      </c>
      <c r="D89" s="29">
        <v>431</v>
      </c>
      <c r="E89" s="29">
        <v>467</v>
      </c>
      <c r="F89" s="30">
        <f t="shared" si="3"/>
        <v>3.2541286321510698</v>
      </c>
      <c r="G89" s="29">
        <v>34</v>
      </c>
      <c r="H89" s="29">
        <v>7</v>
      </c>
      <c r="I89" s="29"/>
      <c r="J89" s="29"/>
      <c r="K89" s="29"/>
      <c r="L89" s="29"/>
      <c r="M89" s="29"/>
      <c r="N89" s="29"/>
      <c r="O89" s="29">
        <v>9</v>
      </c>
      <c r="P89" s="29"/>
      <c r="Q89" s="29"/>
      <c r="R89" s="29"/>
      <c r="S89" s="29"/>
      <c r="T89" s="29"/>
      <c r="U89" s="29">
        <v>27</v>
      </c>
      <c r="V89" s="29">
        <v>56</v>
      </c>
      <c r="W89" s="29">
        <v>12</v>
      </c>
      <c r="X89" s="42">
        <v>56</v>
      </c>
      <c r="Y89" s="42">
        <v>11.9</v>
      </c>
      <c r="Z89" s="42"/>
      <c r="AA89" s="42"/>
      <c r="AB89" s="42"/>
      <c r="AC89" s="42"/>
      <c r="AD89" s="42"/>
      <c r="AE89" s="42"/>
    </row>
    <row r="90" spans="1:31" s="36" customFormat="1" ht="15.75" x14ac:dyDescent="0.25">
      <c r="A90" s="14" t="s">
        <v>118</v>
      </c>
      <c r="B90" s="10" t="s">
        <v>102</v>
      </c>
      <c r="C90" s="7">
        <v>29.94</v>
      </c>
      <c r="D90" s="29">
        <v>72</v>
      </c>
      <c r="E90" s="29">
        <v>82</v>
      </c>
      <c r="F90" s="30">
        <f t="shared" si="3"/>
        <v>2.7388109552438209</v>
      </c>
      <c r="G90" s="29">
        <v>5</v>
      </c>
      <c r="H90" s="29">
        <v>8</v>
      </c>
      <c r="I90" s="29"/>
      <c r="J90" s="29"/>
      <c r="K90" s="29"/>
      <c r="L90" s="29"/>
      <c r="M90" s="29"/>
      <c r="N90" s="29"/>
      <c r="O90" s="29">
        <v>1</v>
      </c>
      <c r="P90" s="29"/>
      <c r="Q90" s="29"/>
      <c r="R90" s="29"/>
      <c r="S90" s="29"/>
      <c r="T90" s="29"/>
      <c r="U90" s="29">
        <v>20</v>
      </c>
      <c r="V90" s="29">
        <v>6</v>
      </c>
      <c r="W90" s="29">
        <v>8</v>
      </c>
      <c r="X90" s="42">
        <v>5</v>
      </c>
      <c r="Y90" s="42">
        <v>6.1</v>
      </c>
      <c r="Z90" s="42"/>
      <c r="AA90" s="42"/>
      <c r="AB90" s="42"/>
      <c r="AC90" s="42"/>
      <c r="AD90" s="42"/>
      <c r="AE90" s="42"/>
    </row>
    <row r="91" spans="1:31" s="36" customFormat="1" ht="15.75" x14ac:dyDescent="0.25">
      <c r="A91" s="14" t="s">
        <v>120</v>
      </c>
      <c r="B91" s="10" t="s">
        <v>103</v>
      </c>
      <c r="C91" s="7">
        <v>39.04</v>
      </c>
      <c r="D91" s="29">
        <v>63</v>
      </c>
      <c r="E91" s="29">
        <v>75</v>
      </c>
      <c r="F91" s="30">
        <f t="shared" si="3"/>
        <v>1.9211065573770492</v>
      </c>
      <c r="G91" s="29">
        <v>5</v>
      </c>
      <c r="H91" s="29">
        <v>8</v>
      </c>
      <c r="I91" s="29"/>
      <c r="J91" s="29"/>
      <c r="K91" s="29"/>
      <c r="L91" s="29"/>
      <c r="M91" s="29"/>
      <c r="N91" s="29"/>
      <c r="O91" s="29">
        <v>5</v>
      </c>
      <c r="P91" s="29"/>
      <c r="Q91" s="29"/>
      <c r="R91" s="29"/>
      <c r="S91" s="29"/>
      <c r="T91" s="29"/>
      <c r="U91" s="29">
        <v>100</v>
      </c>
      <c r="V91" s="29">
        <v>6</v>
      </c>
      <c r="W91" s="29">
        <v>8</v>
      </c>
      <c r="X91" s="42">
        <v>6</v>
      </c>
      <c r="Y91" s="42">
        <v>8</v>
      </c>
      <c r="Z91" s="42"/>
      <c r="AA91" s="42"/>
      <c r="AB91" s="42"/>
      <c r="AC91" s="42"/>
      <c r="AD91" s="42"/>
      <c r="AE91" s="42"/>
    </row>
    <row r="92" spans="1:31" s="36" customFormat="1" ht="15.75" x14ac:dyDescent="0.25">
      <c r="A92" s="14" t="s">
        <v>122</v>
      </c>
      <c r="B92" s="10" t="s">
        <v>104</v>
      </c>
      <c r="C92" s="7">
        <v>21.24</v>
      </c>
      <c r="D92" s="29">
        <v>0</v>
      </c>
      <c r="E92" s="29">
        <v>0</v>
      </c>
      <c r="F92" s="30">
        <f t="shared" si="3"/>
        <v>0</v>
      </c>
      <c r="G92" s="29">
        <v>0</v>
      </c>
      <c r="H92" s="29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0</v>
      </c>
      <c r="W92" s="29">
        <v>0</v>
      </c>
      <c r="X92" s="42">
        <v>0</v>
      </c>
      <c r="Y92" s="42">
        <v>0</v>
      </c>
      <c r="Z92" s="42"/>
      <c r="AA92" s="42"/>
      <c r="AB92" s="42"/>
      <c r="AC92" s="42"/>
      <c r="AD92" s="42"/>
      <c r="AE92" s="42"/>
    </row>
    <row r="93" spans="1:31" s="36" customFormat="1" ht="15.75" x14ac:dyDescent="0.25">
      <c r="A93" s="14" t="s">
        <v>280</v>
      </c>
      <c r="B93" s="10" t="s">
        <v>105</v>
      </c>
      <c r="C93" s="11">
        <v>95.58</v>
      </c>
      <c r="D93" s="29">
        <v>185</v>
      </c>
      <c r="E93" s="29">
        <v>134</v>
      </c>
      <c r="F93" s="30">
        <f t="shared" si="3"/>
        <v>1.4019669386901026</v>
      </c>
      <c r="G93" s="29">
        <v>9</v>
      </c>
      <c r="H93" s="29">
        <v>4.8</v>
      </c>
      <c r="I93" s="29"/>
      <c r="J93" s="29"/>
      <c r="K93" s="29"/>
      <c r="L93" s="29"/>
      <c r="M93" s="29"/>
      <c r="N93" s="29"/>
      <c r="O93" s="29">
        <v>5</v>
      </c>
      <c r="P93" s="29"/>
      <c r="Q93" s="29"/>
      <c r="R93" s="29"/>
      <c r="S93" s="29"/>
      <c r="T93" s="29"/>
      <c r="U93" s="29">
        <v>52</v>
      </c>
      <c r="V93" s="29">
        <v>10</v>
      </c>
      <c r="W93" s="29">
        <v>8</v>
      </c>
      <c r="X93" s="42">
        <v>10</v>
      </c>
      <c r="Y93" s="42">
        <v>8</v>
      </c>
      <c r="Z93" s="42"/>
      <c r="AA93" s="42"/>
      <c r="AB93" s="42"/>
      <c r="AC93" s="42"/>
      <c r="AD93" s="42"/>
      <c r="AE93" s="42"/>
    </row>
    <row r="94" spans="1:31" s="36" customFormat="1" ht="27.75" customHeight="1" x14ac:dyDescent="0.25">
      <c r="A94" s="14" t="s">
        <v>281</v>
      </c>
      <c r="B94" s="10" t="s">
        <v>106</v>
      </c>
      <c r="C94" s="11">
        <v>140.62</v>
      </c>
      <c r="D94" s="29">
        <v>168</v>
      </c>
      <c r="E94" s="29">
        <v>435</v>
      </c>
      <c r="F94" s="30">
        <f t="shared" si="3"/>
        <v>3.0934433224292417</v>
      </c>
      <c r="G94" s="29">
        <v>13</v>
      </c>
      <c r="H94" s="29">
        <v>7.7</v>
      </c>
      <c r="I94" s="29"/>
      <c r="J94" s="29"/>
      <c r="K94" s="29"/>
      <c r="L94" s="29"/>
      <c r="M94" s="29"/>
      <c r="N94" s="29"/>
      <c r="O94" s="29">
        <v>0</v>
      </c>
      <c r="P94" s="29"/>
      <c r="Q94" s="29"/>
      <c r="R94" s="29"/>
      <c r="S94" s="29"/>
      <c r="T94" s="29"/>
      <c r="U94" s="29">
        <v>0</v>
      </c>
      <c r="V94" s="29">
        <v>52</v>
      </c>
      <c r="W94" s="29">
        <v>12</v>
      </c>
      <c r="X94" s="42">
        <v>34</v>
      </c>
      <c r="Y94" s="42">
        <v>7.8</v>
      </c>
      <c r="Z94" s="42"/>
      <c r="AA94" s="42"/>
      <c r="AB94" s="42"/>
      <c r="AC94" s="42"/>
      <c r="AD94" s="42"/>
      <c r="AE94" s="42"/>
    </row>
    <row r="95" spans="1:31" ht="15.75" x14ac:dyDescent="0.25">
      <c r="A95" s="146" t="s">
        <v>282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</row>
    <row r="96" spans="1:31" x14ac:dyDescent="0.25">
      <c r="A96" s="16" t="s">
        <v>123</v>
      </c>
      <c r="B96" s="10" t="s">
        <v>45</v>
      </c>
      <c r="C96" s="13">
        <v>572.79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</row>
    <row r="97" spans="1:32" ht="15.75" customHeight="1" x14ac:dyDescent="0.25">
      <c r="A97" s="143" t="s">
        <v>337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</row>
    <row r="98" spans="1:32" s="36" customFormat="1" ht="15.75" x14ac:dyDescent="0.25">
      <c r="A98" s="5" t="s">
        <v>126</v>
      </c>
      <c r="B98" s="6" t="s">
        <v>45</v>
      </c>
      <c r="C98" s="64">
        <v>1591.999</v>
      </c>
      <c r="D98" s="29">
        <v>1609</v>
      </c>
      <c r="E98" s="29">
        <v>1269</v>
      </c>
      <c r="F98" s="30">
        <f>E98/C98</f>
        <v>0.79711105346171696</v>
      </c>
      <c r="G98" s="29">
        <v>77</v>
      </c>
      <c r="H98" s="29">
        <v>4.7</v>
      </c>
      <c r="I98" s="29">
        <v>0</v>
      </c>
      <c r="J98" s="29">
        <v>11</v>
      </c>
      <c r="K98" s="29">
        <v>0</v>
      </c>
      <c r="L98" s="29">
        <v>0</v>
      </c>
      <c r="M98" s="29">
        <v>50</v>
      </c>
      <c r="N98" s="29">
        <v>16</v>
      </c>
      <c r="O98" s="29">
        <v>12</v>
      </c>
      <c r="P98" s="29">
        <v>4</v>
      </c>
      <c r="Q98" s="29">
        <v>0</v>
      </c>
      <c r="R98" s="29">
        <v>0</v>
      </c>
      <c r="S98" s="29">
        <v>8</v>
      </c>
      <c r="T98" s="29">
        <v>0</v>
      </c>
      <c r="U98" s="29">
        <v>15.5</v>
      </c>
      <c r="V98" s="29">
        <v>63</v>
      </c>
      <c r="W98" s="29">
        <v>5</v>
      </c>
      <c r="X98" s="42">
        <v>63</v>
      </c>
      <c r="Y98" s="42">
        <v>4.9000000000000004</v>
      </c>
      <c r="Z98" s="42">
        <v>0</v>
      </c>
      <c r="AA98" s="42">
        <v>9</v>
      </c>
      <c r="AB98" s="42">
        <v>0</v>
      </c>
      <c r="AC98" s="42">
        <v>0</v>
      </c>
      <c r="AD98" s="42">
        <v>41</v>
      </c>
      <c r="AE98" s="42">
        <v>13</v>
      </c>
      <c r="AF98"/>
    </row>
    <row r="99" spans="1:32" s="36" customFormat="1" ht="25.5" x14ac:dyDescent="0.25">
      <c r="A99" s="5" t="s">
        <v>127</v>
      </c>
      <c r="B99" s="6" t="s">
        <v>109</v>
      </c>
      <c r="C99" s="11">
        <v>400</v>
      </c>
      <c r="D99" s="29">
        <v>816</v>
      </c>
      <c r="E99" s="29">
        <v>791</v>
      </c>
      <c r="F99" s="30">
        <f>E99/C99</f>
        <v>1.9775</v>
      </c>
      <c r="G99" s="29">
        <v>41</v>
      </c>
      <c r="H99" s="29">
        <v>5.0199999999999996</v>
      </c>
      <c r="I99" s="29"/>
      <c r="J99" s="29"/>
      <c r="K99" s="29"/>
      <c r="L99" s="29"/>
      <c r="M99" s="29"/>
      <c r="N99" s="29"/>
      <c r="O99" s="29">
        <v>10</v>
      </c>
      <c r="P99" s="29"/>
      <c r="Q99" s="29"/>
      <c r="R99" s="29"/>
      <c r="S99" s="29"/>
      <c r="T99" s="29"/>
      <c r="U99" s="29">
        <v>24.4</v>
      </c>
      <c r="V99" s="29">
        <v>63</v>
      </c>
      <c r="W99" s="29">
        <v>8</v>
      </c>
      <c r="X99" s="42">
        <v>63</v>
      </c>
      <c r="Y99" s="42">
        <v>8</v>
      </c>
      <c r="Z99" s="42"/>
      <c r="AA99" s="42"/>
      <c r="AB99" s="42"/>
      <c r="AC99" s="42"/>
      <c r="AD99" s="42"/>
      <c r="AE99" s="42"/>
    </row>
    <row r="100" spans="1:32" s="36" customFormat="1" ht="15.75" x14ac:dyDescent="0.25">
      <c r="A100" s="5" t="s">
        <v>129</v>
      </c>
      <c r="B100" s="6" t="s">
        <v>111</v>
      </c>
      <c r="C100" s="11">
        <v>17.489000000000001</v>
      </c>
      <c r="D100" s="29">
        <v>40</v>
      </c>
      <c r="E100" s="29">
        <v>44</v>
      </c>
      <c r="F100" s="30">
        <f>E100/C100</f>
        <v>2.5158671164732116</v>
      </c>
      <c r="G100" s="29">
        <v>3</v>
      </c>
      <c r="H100" s="29">
        <v>7.5</v>
      </c>
      <c r="I100" s="29"/>
      <c r="J100" s="29"/>
      <c r="K100" s="29"/>
      <c r="L100" s="29"/>
      <c r="M100" s="29"/>
      <c r="N100" s="29"/>
      <c r="O100" s="29">
        <v>2</v>
      </c>
      <c r="P100" s="29"/>
      <c r="Q100" s="29"/>
      <c r="R100" s="29"/>
      <c r="S100" s="29"/>
      <c r="T100" s="29"/>
      <c r="U100" s="29">
        <v>80</v>
      </c>
      <c r="V100" s="29">
        <v>3</v>
      </c>
      <c r="W100" s="29">
        <v>8</v>
      </c>
      <c r="X100" s="42">
        <v>3</v>
      </c>
      <c r="Y100" s="42">
        <v>8</v>
      </c>
      <c r="Z100" s="42"/>
      <c r="AA100" s="42"/>
      <c r="AB100" s="42"/>
      <c r="AC100" s="42"/>
      <c r="AD100" s="42"/>
      <c r="AE100" s="42"/>
    </row>
    <row r="101" spans="1:32" s="36" customFormat="1" ht="15.75" x14ac:dyDescent="0.25">
      <c r="A101" s="5" t="s">
        <v>131</v>
      </c>
      <c r="B101" s="6" t="s">
        <v>113</v>
      </c>
      <c r="C101" s="11">
        <v>210.33</v>
      </c>
      <c r="D101" s="29">
        <v>519</v>
      </c>
      <c r="E101" s="29">
        <v>560</v>
      </c>
      <c r="F101" s="30">
        <f>E101/C101</f>
        <v>2.6624827651785288</v>
      </c>
      <c r="G101" s="29">
        <v>24</v>
      </c>
      <c r="H101" s="29">
        <v>5</v>
      </c>
      <c r="I101" s="29"/>
      <c r="J101" s="29"/>
      <c r="K101" s="29"/>
      <c r="L101" s="29"/>
      <c r="M101" s="29"/>
      <c r="N101" s="29"/>
      <c r="O101" s="29">
        <v>1</v>
      </c>
      <c r="P101" s="29"/>
      <c r="Q101" s="29"/>
      <c r="R101" s="29"/>
      <c r="S101" s="29"/>
      <c r="T101" s="29"/>
      <c r="U101" s="29">
        <v>4.2</v>
      </c>
      <c r="V101" s="29">
        <v>44</v>
      </c>
      <c r="W101" s="29">
        <v>8</v>
      </c>
      <c r="X101" s="42">
        <v>28</v>
      </c>
      <c r="Y101" s="42">
        <v>5</v>
      </c>
      <c r="Z101" s="42"/>
      <c r="AA101" s="42"/>
      <c r="AB101" s="42"/>
      <c r="AC101" s="42"/>
      <c r="AD101" s="42"/>
      <c r="AE101" s="42"/>
    </row>
    <row r="102" spans="1:32" ht="15.75" customHeight="1" x14ac:dyDescent="0.25">
      <c r="A102" s="143" t="s">
        <v>283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</row>
    <row r="103" spans="1:32" ht="15.75" x14ac:dyDescent="0.25">
      <c r="A103" s="5" t="s">
        <v>133</v>
      </c>
      <c r="B103" s="6" t="s">
        <v>45</v>
      </c>
      <c r="C103" s="11">
        <v>249.48</v>
      </c>
      <c r="D103" s="29">
        <v>0</v>
      </c>
      <c r="E103" s="29">
        <v>0</v>
      </c>
      <c r="F103" s="30">
        <f>E103/C103</f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</row>
    <row r="104" spans="1:32" s="36" customFormat="1" ht="38.25" x14ac:dyDescent="0.25">
      <c r="A104" s="5" t="s">
        <v>134</v>
      </c>
      <c r="B104" s="6" t="s">
        <v>116</v>
      </c>
      <c r="C104" s="11">
        <v>98.5</v>
      </c>
      <c r="D104" s="29">
        <v>38</v>
      </c>
      <c r="E104" s="29">
        <v>29</v>
      </c>
      <c r="F104" s="30">
        <f>E104/C104</f>
        <v>0.29441624365482233</v>
      </c>
      <c r="G104" s="29">
        <v>1</v>
      </c>
      <c r="H104" s="29">
        <v>5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1</v>
      </c>
      <c r="W104" s="29">
        <v>5</v>
      </c>
      <c r="X104" s="42">
        <v>0</v>
      </c>
      <c r="Y104" s="42">
        <v>0</v>
      </c>
      <c r="Z104" s="42"/>
      <c r="AA104" s="42"/>
      <c r="AB104" s="42"/>
      <c r="AC104" s="42"/>
      <c r="AD104" s="42"/>
      <c r="AE104" s="42"/>
    </row>
    <row r="105" spans="1:32" s="36" customFormat="1" ht="38.25" x14ac:dyDescent="0.25">
      <c r="A105" s="5" t="s">
        <v>136</v>
      </c>
      <c r="B105" s="6" t="s">
        <v>117</v>
      </c>
      <c r="C105" s="11">
        <v>164.62899999999999</v>
      </c>
      <c r="D105" s="29">
        <v>45</v>
      </c>
      <c r="E105" s="29">
        <v>34</v>
      </c>
      <c r="F105" s="30">
        <f>E105/C105</f>
        <v>0.20652497433623482</v>
      </c>
      <c r="G105" s="29">
        <v>2</v>
      </c>
      <c r="H105" s="29">
        <v>5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1</v>
      </c>
      <c r="W105" s="29">
        <v>5</v>
      </c>
      <c r="X105" s="42">
        <v>0</v>
      </c>
      <c r="Y105" s="42">
        <v>0</v>
      </c>
      <c r="Z105" s="42"/>
      <c r="AA105" s="42"/>
      <c r="AB105" s="42"/>
      <c r="AC105" s="42"/>
      <c r="AD105" s="42"/>
      <c r="AE105" s="42"/>
    </row>
    <row r="106" spans="1:32" s="36" customFormat="1" ht="15.75" x14ac:dyDescent="0.25">
      <c r="A106" s="5" t="s">
        <v>284</v>
      </c>
      <c r="B106" s="6" t="s">
        <v>119</v>
      </c>
      <c r="C106" s="11">
        <v>7.07</v>
      </c>
      <c r="D106" s="29">
        <v>4</v>
      </c>
      <c r="E106" s="29">
        <v>7</v>
      </c>
      <c r="F106" s="30">
        <f>E106/C106</f>
        <v>0.99009900990099009</v>
      </c>
      <c r="G106" s="29">
        <v>0</v>
      </c>
      <c r="H106" s="29">
        <v>0</v>
      </c>
      <c r="I106" s="29"/>
      <c r="J106" s="29"/>
      <c r="K106" s="29"/>
      <c r="L106" s="29"/>
      <c r="M106" s="29"/>
      <c r="N106" s="29"/>
      <c r="O106" s="29">
        <v>0</v>
      </c>
      <c r="P106" s="29"/>
      <c r="Q106" s="29"/>
      <c r="R106" s="29"/>
      <c r="S106" s="29"/>
      <c r="T106" s="29"/>
      <c r="U106" s="29">
        <v>0</v>
      </c>
      <c r="V106" s="29">
        <v>0</v>
      </c>
      <c r="W106" s="29">
        <v>5</v>
      </c>
      <c r="X106" s="42">
        <v>0</v>
      </c>
      <c r="Y106" s="42">
        <v>0</v>
      </c>
      <c r="Z106" s="42"/>
      <c r="AA106" s="42"/>
      <c r="AB106" s="42"/>
      <c r="AC106" s="42"/>
      <c r="AD106" s="42"/>
      <c r="AE106" s="42"/>
    </row>
    <row r="107" spans="1:32" s="36" customFormat="1" ht="15.75" x14ac:dyDescent="0.25">
      <c r="A107" s="5" t="s">
        <v>285</v>
      </c>
      <c r="B107" s="6" t="s">
        <v>121</v>
      </c>
      <c r="C107" s="7">
        <v>11.88</v>
      </c>
      <c r="D107" s="29">
        <v>0</v>
      </c>
      <c r="E107" s="29">
        <v>0</v>
      </c>
      <c r="F107" s="30">
        <f>E107/C107</f>
        <v>0</v>
      </c>
      <c r="G107" s="29">
        <v>0</v>
      </c>
      <c r="H107" s="29">
        <v>0</v>
      </c>
      <c r="I107" s="29"/>
      <c r="J107" s="29"/>
      <c r="K107" s="29"/>
      <c r="L107" s="29"/>
      <c r="M107" s="29"/>
      <c r="N107" s="29"/>
      <c r="O107" s="29">
        <v>0</v>
      </c>
      <c r="P107" s="29"/>
      <c r="Q107" s="29"/>
      <c r="R107" s="29"/>
      <c r="S107" s="29"/>
      <c r="T107" s="29"/>
      <c r="U107" s="29">
        <v>0</v>
      </c>
      <c r="V107" s="29">
        <v>0</v>
      </c>
      <c r="W107" s="29">
        <v>0</v>
      </c>
      <c r="X107" s="42">
        <v>0</v>
      </c>
      <c r="Y107" s="42">
        <v>0</v>
      </c>
      <c r="Z107" s="42"/>
      <c r="AA107" s="42"/>
      <c r="AB107" s="42"/>
      <c r="AC107" s="42"/>
      <c r="AD107" s="42"/>
      <c r="AE107" s="42"/>
    </row>
    <row r="108" spans="1:32" ht="15.75" customHeight="1" x14ac:dyDescent="0.25">
      <c r="A108" s="143" t="s">
        <v>286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</row>
    <row r="109" spans="1:32" s="36" customFormat="1" ht="15.75" x14ac:dyDescent="0.25">
      <c r="A109" s="5" t="s">
        <v>138</v>
      </c>
      <c r="B109" s="6" t="s">
        <v>45</v>
      </c>
      <c r="C109" s="11">
        <v>498.62</v>
      </c>
      <c r="D109" s="29">
        <v>761</v>
      </c>
      <c r="E109" s="29">
        <v>86</v>
      </c>
      <c r="F109" s="30">
        <f>E109/C109</f>
        <v>0.17247603385343549</v>
      </c>
      <c r="G109" s="29">
        <v>40</v>
      </c>
      <c r="H109" s="29">
        <v>5.2</v>
      </c>
      <c r="I109" s="29">
        <v>0</v>
      </c>
      <c r="J109" s="29">
        <v>6</v>
      </c>
      <c r="K109" s="29">
        <v>0</v>
      </c>
      <c r="L109" s="29">
        <v>0</v>
      </c>
      <c r="M109" s="29">
        <v>26</v>
      </c>
      <c r="N109" s="29">
        <v>8</v>
      </c>
      <c r="O109" s="29">
        <v>21</v>
      </c>
      <c r="P109" s="29">
        <v>0</v>
      </c>
      <c r="Q109" s="29">
        <v>0</v>
      </c>
      <c r="R109" s="29">
        <v>0</v>
      </c>
      <c r="S109" s="29">
        <v>18</v>
      </c>
      <c r="T109" s="29">
        <v>3</v>
      </c>
      <c r="U109" s="29">
        <v>52.5</v>
      </c>
      <c r="V109" s="29">
        <v>4</v>
      </c>
      <c r="W109" s="29">
        <v>5</v>
      </c>
      <c r="X109" s="42">
        <v>4</v>
      </c>
      <c r="Y109" s="50">
        <f>X109*100/E109</f>
        <v>4.6511627906976747</v>
      </c>
      <c r="Z109" s="42"/>
      <c r="AA109" s="42"/>
      <c r="AB109" s="42"/>
      <c r="AC109" s="42"/>
      <c r="AD109" s="42"/>
      <c r="AE109" s="42"/>
    </row>
    <row r="110" spans="1:32" s="36" customFormat="1" ht="15.75" x14ac:dyDescent="0.25">
      <c r="A110" s="5" t="s">
        <v>139</v>
      </c>
      <c r="B110" s="6" t="s">
        <v>124</v>
      </c>
      <c r="C110" s="11">
        <v>200.97</v>
      </c>
      <c r="D110" s="29">
        <v>369</v>
      </c>
      <c r="E110" s="29">
        <v>364</v>
      </c>
      <c r="F110" s="30">
        <f>E110/C110</f>
        <v>1.8112156043190526</v>
      </c>
      <c r="G110" s="29">
        <v>15</v>
      </c>
      <c r="H110" s="29">
        <v>4</v>
      </c>
      <c r="I110" s="29"/>
      <c r="J110" s="29"/>
      <c r="K110" s="29"/>
      <c r="L110" s="29"/>
      <c r="M110" s="29"/>
      <c r="N110" s="29"/>
      <c r="O110" s="29">
        <v>12</v>
      </c>
      <c r="P110" s="29"/>
      <c r="Q110" s="29"/>
      <c r="R110" s="29"/>
      <c r="S110" s="29"/>
      <c r="T110" s="29"/>
      <c r="U110" s="29">
        <v>80</v>
      </c>
      <c r="V110" s="29">
        <v>29</v>
      </c>
      <c r="W110" s="29">
        <v>8</v>
      </c>
      <c r="X110" s="42">
        <v>15</v>
      </c>
      <c r="Y110" s="50">
        <f>X110*100/E110</f>
        <v>4.1208791208791204</v>
      </c>
      <c r="Z110" s="42"/>
      <c r="AA110" s="42"/>
      <c r="AB110" s="42"/>
      <c r="AC110" s="42"/>
      <c r="AD110" s="42"/>
      <c r="AE110" s="42"/>
    </row>
    <row r="111" spans="1:32" s="36" customFormat="1" ht="25.5" x14ac:dyDescent="0.25">
      <c r="A111" s="5" t="s">
        <v>141</v>
      </c>
      <c r="B111" s="6" t="s">
        <v>125</v>
      </c>
      <c r="C111" s="11">
        <v>177.53</v>
      </c>
      <c r="D111" s="29">
        <v>256</v>
      </c>
      <c r="E111" s="29">
        <v>286</v>
      </c>
      <c r="F111" s="30">
        <f>E111/C111</f>
        <v>1.6109953247338478</v>
      </c>
      <c r="G111" s="29">
        <v>13</v>
      </c>
      <c r="H111" s="29">
        <v>5</v>
      </c>
      <c r="I111" s="29"/>
      <c r="J111" s="29"/>
      <c r="K111" s="29"/>
      <c r="L111" s="29"/>
      <c r="M111" s="29"/>
      <c r="N111" s="29"/>
      <c r="O111" s="29">
        <v>3</v>
      </c>
      <c r="P111" s="29"/>
      <c r="Q111" s="29"/>
      <c r="R111" s="29"/>
      <c r="S111" s="29"/>
      <c r="T111" s="29"/>
      <c r="U111" s="29">
        <v>23</v>
      </c>
      <c r="V111" s="29">
        <v>22</v>
      </c>
      <c r="W111" s="29">
        <v>8</v>
      </c>
      <c r="X111" s="42">
        <v>22</v>
      </c>
      <c r="Y111" s="50">
        <f>X111*100/E111</f>
        <v>7.6923076923076925</v>
      </c>
      <c r="Z111" s="42"/>
      <c r="AA111" s="42"/>
      <c r="AB111" s="42"/>
      <c r="AC111" s="42"/>
      <c r="AD111" s="42"/>
      <c r="AE111" s="42"/>
    </row>
    <row r="112" spans="1:32" ht="15.75" customHeight="1" x14ac:dyDescent="0.25">
      <c r="A112" s="143" t="s">
        <v>287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</row>
    <row r="113" spans="1:31" s="36" customFormat="1" x14ac:dyDescent="0.25">
      <c r="A113" s="5" t="s">
        <v>150</v>
      </c>
      <c r="B113" s="6" t="s">
        <v>26</v>
      </c>
      <c r="C113" s="7">
        <v>186.63</v>
      </c>
      <c r="D113" s="39">
        <v>63</v>
      </c>
      <c r="E113" s="39">
        <v>20</v>
      </c>
      <c r="F113" s="40">
        <f>E113/C113</f>
        <v>0.10716390719605637</v>
      </c>
      <c r="G113" s="39">
        <v>2</v>
      </c>
      <c r="H113" s="39">
        <v>3.2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1</v>
      </c>
      <c r="W113" s="39">
        <v>5</v>
      </c>
      <c r="X113" s="51">
        <v>1</v>
      </c>
      <c r="Y113" s="51">
        <v>5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1</v>
      </c>
    </row>
    <row r="114" spans="1:31" s="36" customFormat="1" ht="38.25" x14ac:dyDescent="0.25">
      <c r="A114" s="5" t="s">
        <v>151</v>
      </c>
      <c r="B114" s="6" t="s">
        <v>128</v>
      </c>
      <c r="C114" s="11">
        <v>332.44099999999997</v>
      </c>
      <c r="D114" s="39">
        <v>75</v>
      </c>
      <c r="E114" s="39">
        <v>136</v>
      </c>
      <c r="F114" s="40">
        <f>E114/C114</f>
        <v>0.40909514771042083</v>
      </c>
      <c r="G114" s="39">
        <v>3</v>
      </c>
      <c r="H114" s="39">
        <v>5</v>
      </c>
      <c r="I114" s="39"/>
      <c r="J114" s="39"/>
      <c r="K114" s="39"/>
      <c r="L114" s="39"/>
      <c r="M114" s="39"/>
      <c r="N114" s="39"/>
      <c r="O114" s="39">
        <v>3</v>
      </c>
      <c r="P114" s="39"/>
      <c r="Q114" s="39"/>
      <c r="R114" s="39"/>
      <c r="S114" s="39"/>
      <c r="T114" s="39"/>
      <c r="U114" s="39">
        <v>100</v>
      </c>
      <c r="V114" s="39">
        <v>6</v>
      </c>
      <c r="W114" s="39">
        <v>5</v>
      </c>
      <c r="X114" s="51">
        <v>6</v>
      </c>
      <c r="Y114" s="51">
        <v>5</v>
      </c>
      <c r="Z114" s="51"/>
      <c r="AA114" s="51"/>
      <c r="AB114" s="51"/>
      <c r="AC114" s="51"/>
      <c r="AD114" s="51"/>
      <c r="AE114" s="51"/>
    </row>
    <row r="115" spans="1:31" s="36" customFormat="1" x14ac:dyDescent="0.25">
      <c r="A115" s="5" t="s">
        <v>153</v>
      </c>
      <c r="B115" s="6" t="s">
        <v>130</v>
      </c>
      <c r="C115" s="11">
        <v>33.372999999999998</v>
      </c>
      <c r="D115" s="39">
        <v>34</v>
      </c>
      <c r="E115" s="39">
        <v>40</v>
      </c>
      <c r="F115" s="40">
        <f>E115/C115</f>
        <v>1.1985736973002128</v>
      </c>
      <c r="G115" s="39">
        <v>1</v>
      </c>
      <c r="H115" s="39">
        <v>5</v>
      </c>
      <c r="I115" s="39"/>
      <c r="J115" s="39"/>
      <c r="K115" s="39"/>
      <c r="L115" s="39"/>
      <c r="M115" s="39"/>
      <c r="N115" s="39"/>
      <c r="O115" s="39">
        <v>0</v>
      </c>
      <c r="P115" s="39"/>
      <c r="Q115" s="39"/>
      <c r="R115" s="39"/>
      <c r="S115" s="39"/>
      <c r="T115" s="39"/>
      <c r="U115" s="39">
        <v>0</v>
      </c>
      <c r="V115" s="39">
        <v>3</v>
      </c>
      <c r="W115" s="39">
        <v>8</v>
      </c>
      <c r="X115" s="51">
        <v>1</v>
      </c>
      <c r="Y115" s="51">
        <v>2.5</v>
      </c>
      <c r="Z115" s="51"/>
      <c r="AA115" s="51"/>
      <c r="AB115" s="51"/>
      <c r="AC115" s="51"/>
      <c r="AD115" s="51"/>
      <c r="AE115" s="51"/>
    </row>
    <row r="116" spans="1:31" s="36" customFormat="1" x14ac:dyDescent="0.25">
      <c r="A116" s="5" t="s">
        <v>288</v>
      </c>
      <c r="B116" s="6" t="s">
        <v>132</v>
      </c>
      <c r="C116" s="11">
        <v>20.67</v>
      </c>
      <c r="D116" s="39">
        <v>36</v>
      </c>
      <c r="E116" s="39">
        <v>39</v>
      </c>
      <c r="F116" s="40">
        <f>E116/C116</f>
        <v>1.8867924528301885</v>
      </c>
      <c r="G116" s="39">
        <v>1</v>
      </c>
      <c r="H116" s="39">
        <v>5</v>
      </c>
      <c r="I116" s="39"/>
      <c r="J116" s="39"/>
      <c r="K116" s="39"/>
      <c r="L116" s="39"/>
      <c r="M116" s="39"/>
      <c r="N116" s="39"/>
      <c r="O116" s="39">
        <v>0</v>
      </c>
      <c r="P116" s="39"/>
      <c r="Q116" s="39"/>
      <c r="R116" s="39"/>
      <c r="S116" s="39"/>
      <c r="T116" s="39"/>
      <c r="U116" s="39">
        <v>0</v>
      </c>
      <c r="V116" s="39">
        <v>3</v>
      </c>
      <c r="W116" s="39">
        <v>8</v>
      </c>
      <c r="X116" s="51">
        <v>3</v>
      </c>
      <c r="Y116" s="51">
        <v>7.8</v>
      </c>
      <c r="Z116" s="51"/>
      <c r="AA116" s="51"/>
      <c r="AB116" s="51"/>
      <c r="AC116" s="51"/>
      <c r="AD116" s="51"/>
      <c r="AE116" s="51"/>
    </row>
    <row r="117" spans="1:31" ht="15.75" x14ac:dyDescent="0.25">
      <c r="A117" s="146" t="s">
        <v>338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31" s="36" customFormat="1" ht="15.75" x14ac:dyDescent="0.25">
      <c r="A118" s="16" t="s">
        <v>155</v>
      </c>
      <c r="B118" s="10" t="s">
        <v>45</v>
      </c>
      <c r="C118" s="13">
        <v>359.05799999999999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</row>
    <row r="119" spans="1:31" s="36" customFormat="1" ht="25.5" x14ac:dyDescent="0.25">
      <c r="A119" s="16" t="s">
        <v>156</v>
      </c>
      <c r="B119" s="10" t="s">
        <v>135</v>
      </c>
      <c r="C119" s="13">
        <v>36.19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/>
      <c r="J119" s="29"/>
      <c r="K119" s="29"/>
      <c r="L119" s="29"/>
      <c r="M119" s="29"/>
      <c r="N119" s="29"/>
      <c r="O119" s="29">
        <v>0</v>
      </c>
      <c r="P119" s="29"/>
      <c r="Q119" s="29"/>
      <c r="R119" s="29"/>
      <c r="S119" s="29"/>
      <c r="T119" s="29"/>
      <c r="U119" s="29">
        <v>0</v>
      </c>
      <c r="V119" s="29">
        <v>0</v>
      </c>
      <c r="W119" s="29">
        <v>0</v>
      </c>
      <c r="X119" s="42">
        <v>0</v>
      </c>
      <c r="Y119" s="42">
        <v>0</v>
      </c>
      <c r="Z119" s="42"/>
      <c r="AA119" s="42"/>
      <c r="AB119" s="42"/>
      <c r="AC119" s="42"/>
      <c r="AD119" s="42"/>
      <c r="AE119" s="42"/>
    </row>
    <row r="120" spans="1:31" s="36" customFormat="1" ht="25.5" x14ac:dyDescent="0.25">
      <c r="A120" s="16" t="s">
        <v>158</v>
      </c>
      <c r="B120" s="10" t="s">
        <v>137</v>
      </c>
      <c r="C120" s="13">
        <v>21.42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/>
      <c r="J120" s="29"/>
      <c r="K120" s="29"/>
      <c r="L120" s="29"/>
      <c r="M120" s="29"/>
      <c r="N120" s="29"/>
      <c r="O120" s="29">
        <v>0</v>
      </c>
      <c r="P120" s="29"/>
      <c r="Q120" s="29"/>
      <c r="R120" s="29"/>
      <c r="S120" s="29"/>
      <c r="T120" s="29"/>
      <c r="U120" s="29">
        <v>0</v>
      </c>
      <c r="V120" s="29">
        <v>0</v>
      </c>
      <c r="W120" s="29">
        <v>0</v>
      </c>
      <c r="X120" s="42">
        <v>0</v>
      </c>
      <c r="Y120" s="42">
        <v>0</v>
      </c>
      <c r="Z120" s="42"/>
      <c r="AA120" s="42"/>
      <c r="AB120" s="42"/>
      <c r="AC120" s="42"/>
      <c r="AD120" s="42"/>
      <c r="AE120" s="42"/>
    </row>
    <row r="121" spans="1:31" ht="15.75" x14ac:dyDescent="0.25">
      <c r="A121" s="150" t="s">
        <v>339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</row>
    <row r="122" spans="1:31" s="36" customFormat="1" ht="15.75" x14ac:dyDescent="0.25">
      <c r="A122" s="5" t="s">
        <v>164</v>
      </c>
      <c r="B122" s="6" t="s">
        <v>26</v>
      </c>
      <c r="C122" s="11">
        <v>273.83</v>
      </c>
      <c r="D122" s="29">
        <v>281</v>
      </c>
      <c r="E122" s="29">
        <v>319</v>
      </c>
      <c r="F122" s="30">
        <f>E122/C122</f>
        <v>1.1649563597852683</v>
      </c>
      <c r="G122" s="29">
        <v>5</v>
      </c>
      <c r="H122" s="33">
        <f>G122*100/D122</f>
        <v>1.7793594306049823</v>
      </c>
      <c r="I122" s="29">
        <v>0</v>
      </c>
      <c r="J122" s="29">
        <v>0</v>
      </c>
      <c r="K122" s="29">
        <v>0</v>
      </c>
      <c r="L122" s="29">
        <v>0</v>
      </c>
      <c r="M122" s="29">
        <v>4</v>
      </c>
      <c r="N122" s="29">
        <v>1</v>
      </c>
      <c r="O122" s="29">
        <v>2</v>
      </c>
      <c r="P122" s="29">
        <v>0</v>
      </c>
      <c r="Q122" s="29">
        <v>0</v>
      </c>
      <c r="R122" s="29">
        <v>0</v>
      </c>
      <c r="S122" s="29">
        <v>2</v>
      </c>
      <c r="T122" s="29">
        <v>0</v>
      </c>
      <c r="U122" s="29">
        <f>O122*100/G122</f>
        <v>40</v>
      </c>
      <c r="V122" s="29">
        <v>25</v>
      </c>
      <c r="W122" s="29">
        <v>8</v>
      </c>
      <c r="X122" s="42">
        <v>25</v>
      </c>
      <c r="Y122" s="50">
        <f>X122*100/E122</f>
        <v>7.8369905956112849</v>
      </c>
      <c r="Z122" s="42">
        <v>0</v>
      </c>
      <c r="AA122" s="42">
        <v>3</v>
      </c>
      <c r="AB122" s="42">
        <v>0</v>
      </c>
      <c r="AC122" s="42">
        <v>0</v>
      </c>
      <c r="AD122" s="42">
        <v>17</v>
      </c>
      <c r="AE122" s="42">
        <v>5</v>
      </c>
    </row>
    <row r="123" spans="1:31" s="36" customFormat="1" ht="38.25" x14ac:dyDescent="0.25">
      <c r="A123" s="5" t="s">
        <v>165</v>
      </c>
      <c r="B123" s="6" t="s">
        <v>140</v>
      </c>
      <c r="C123" s="7">
        <v>40.784999999999997</v>
      </c>
      <c r="D123" s="29">
        <v>7</v>
      </c>
      <c r="E123" s="29">
        <v>9</v>
      </c>
      <c r="F123" s="30">
        <f t="shared" ref="F123:F132" si="4">E123/C123</f>
        <v>0.2206693637366679</v>
      </c>
      <c r="G123" s="29">
        <v>0</v>
      </c>
      <c r="H123" s="33">
        <f t="shared" ref="H123:H132" si="5">G123*100/D123</f>
        <v>0</v>
      </c>
      <c r="I123" s="29"/>
      <c r="J123" s="29"/>
      <c r="K123" s="29"/>
      <c r="L123" s="29"/>
      <c r="M123" s="29"/>
      <c r="N123" s="29"/>
      <c r="O123" s="29">
        <v>0</v>
      </c>
      <c r="P123" s="29"/>
      <c r="Q123" s="29"/>
      <c r="R123" s="29"/>
      <c r="S123" s="29"/>
      <c r="T123" s="29"/>
      <c r="U123" s="29">
        <v>0</v>
      </c>
      <c r="V123" s="29">
        <v>0</v>
      </c>
      <c r="W123" s="29">
        <v>5</v>
      </c>
      <c r="X123" s="42">
        <v>0</v>
      </c>
      <c r="Y123" s="50">
        <f t="shared" ref="Y123:Y132" si="6">X123*100/E123</f>
        <v>0</v>
      </c>
      <c r="Z123" s="42"/>
      <c r="AA123" s="42"/>
      <c r="AB123" s="42"/>
      <c r="AC123" s="42"/>
      <c r="AD123" s="42"/>
      <c r="AE123" s="42"/>
    </row>
    <row r="124" spans="1:31" s="36" customFormat="1" ht="38.25" x14ac:dyDescent="0.25">
      <c r="A124" s="5" t="s">
        <v>167</v>
      </c>
      <c r="B124" s="6" t="s">
        <v>142</v>
      </c>
      <c r="C124" s="11">
        <v>83.35</v>
      </c>
      <c r="D124" s="29">
        <v>59</v>
      </c>
      <c r="E124" s="29">
        <v>68</v>
      </c>
      <c r="F124" s="30">
        <f t="shared" si="4"/>
        <v>0.8158368326334734</v>
      </c>
      <c r="G124" s="29">
        <v>2</v>
      </c>
      <c r="H124" s="33">
        <f t="shared" si="5"/>
        <v>3.3898305084745761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f t="shared" ref="U124:U132" si="7">O124*100/G124</f>
        <v>0</v>
      </c>
      <c r="V124" s="29">
        <v>3</v>
      </c>
      <c r="W124" s="29">
        <v>5</v>
      </c>
      <c r="X124" s="42">
        <v>3</v>
      </c>
      <c r="Y124" s="50">
        <f t="shared" si="6"/>
        <v>4.4117647058823533</v>
      </c>
      <c r="Z124" s="42"/>
      <c r="AA124" s="42"/>
      <c r="AB124" s="42"/>
      <c r="AC124" s="42"/>
      <c r="AD124" s="42"/>
      <c r="AE124" s="42"/>
    </row>
    <row r="125" spans="1:31" s="36" customFormat="1" ht="38.25" x14ac:dyDescent="0.25">
      <c r="A125" s="5" t="s">
        <v>169</v>
      </c>
      <c r="B125" s="6" t="s">
        <v>143</v>
      </c>
      <c r="C125" s="11">
        <v>71.564999999999998</v>
      </c>
      <c r="D125" s="29">
        <v>22</v>
      </c>
      <c r="E125" s="29">
        <v>22</v>
      </c>
      <c r="F125" s="30">
        <f t="shared" si="4"/>
        <v>0.30741284147278697</v>
      </c>
      <c r="G125" s="29">
        <v>0</v>
      </c>
      <c r="H125" s="33">
        <f t="shared" si="5"/>
        <v>0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v>0</v>
      </c>
      <c r="V125" s="29">
        <v>1</v>
      </c>
      <c r="W125" s="29">
        <v>5</v>
      </c>
      <c r="X125" s="42">
        <v>1</v>
      </c>
      <c r="Y125" s="50">
        <f t="shared" si="6"/>
        <v>4.5454545454545459</v>
      </c>
      <c r="Z125" s="42"/>
      <c r="AA125" s="42"/>
      <c r="AB125" s="42"/>
      <c r="AC125" s="42"/>
      <c r="AD125" s="42"/>
      <c r="AE125" s="42"/>
    </row>
    <row r="126" spans="1:31" s="36" customFormat="1" ht="15.75" x14ac:dyDescent="0.25">
      <c r="A126" s="5" t="s">
        <v>289</v>
      </c>
      <c r="B126" s="6" t="s">
        <v>144</v>
      </c>
      <c r="C126" s="11">
        <v>33.872999999999998</v>
      </c>
      <c r="D126" s="29">
        <v>46</v>
      </c>
      <c r="E126" s="29">
        <v>50</v>
      </c>
      <c r="F126" s="30">
        <f t="shared" si="4"/>
        <v>1.4761019100758717</v>
      </c>
      <c r="G126" s="29">
        <v>3</v>
      </c>
      <c r="H126" s="33">
        <f t="shared" si="5"/>
        <v>6.5217391304347823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f t="shared" si="7"/>
        <v>0</v>
      </c>
      <c r="V126" s="29">
        <v>4</v>
      </c>
      <c r="W126" s="29">
        <v>8</v>
      </c>
      <c r="X126" s="42">
        <v>4</v>
      </c>
      <c r="Y126" s="50">
        <f t="shared" si="6"/>
        <v>8</v>
      </c>
      <c r="Z126" s="42"/>
      <c r="AA126" s="42"/>
      <c r="AB126" s="42"/>
      <c r="AC126" s="42"/>
      <c r="AD126" s="42"/>
      <c r="AE126" s="42"/>
    </row>
    <row r="127" spans="1:31" s="36" customFormat="1" ht="15.75" x14ac:dyDescent="0.25">
      <c r="A127" s="5" t="s">
        <v>290</v>
      </c>
      <c r="B127" s="6" t="s">
        <v>145</v>
      </c>
      <c r="C127" s="11">
        <v>35.130000000000003</v>
      </c>
      <c r="D127" s="29">
        <v>57</v>
      </c>
      <c r="E127" s="29">
        <v>61</v>
      </c>
      <c r="F127" s="30">
        <f t="shared" si="4"/>
        <v>1.7364076288072872</v>
      </c>
      <c r="G127" s="29">
        <v>2</v>
      </c>
      <c r="H127" s="33">
        <f t="shared" si="5"/>
        <v>3.5087719298245612</v>
      </c>
      <c r="I127" s="29"/>
      <c r="J127" s="29"/>
      <c r="K127" s="29"/>
      <c r="L127" s="29"/>
      <c r="M127" s="29"/>
      <c r="N127" s="29"/>
      <c r="O127" s="29">
        <v>0</v>
      </c>
      <c r="P127" s="29"/>
      <c r="Q127" s="29"/>
      <c r="R127" s="29"/>
      <c r="S127" s="29"/>
      <c r="T127" s="29"/>
      <c r="U127" s="29">
        <f t="shared" si="7"/>
        <v>0</v>
      </c>
      <c r="V127" s="29">
        <v>3</v>
      </c>
      <c r="W127" s="29">
        <v>5</v>
      </c>
      <c r="X127" s="42">
        <v>2</v>
      </c>
      <c r="Y127" s="50">
        <f t="shared" si="6"/>
        <v>3.278688524590164</v>
      </c>
      <c r="Z127" s="42"/>
      <c r="AA127" s="42"/>
      <c r="AB127" s="42"/>
      <c r="AC127" s="42"/>
      <c r="AD127" s="42"/>
      <c r="AE127" s="42"/>
    </row>
    <row r="128" spans="1:31" s="36" customFormat="1" ht="15.75" x14ac:dyDescent="0.25">
      <c r="A128" s="5" t="s">
        <v>291</v>
      </c>
      <c r="B128" s="6" t="s">
        <v>146</v>
      </c>
      <c r="C128" s="11">
        <v>119.288</v>
      </c>
      <c r="D128" s="29">
        <v>28</v>
      </c>
      <c r="E128" s="29">
        <v>33</v>
      </c>
      <c r="F128" s="30">
        <f t="shared" si="4"/>
        <v>0.27664140567366374</v>
      </c>
      <c r="G128" s="29">
        <v>1</v>
      </c>
      <c r="H128" s="33">
        <f t="shared" si="5"/>
        <v>3.5714285714285716</v>
      </c>
      <c r="I128" s="29"/>
      <c r="J128" s="29"/>
      <c r="K128" s="29"/>
      <c r="L128" s="29"/>
      <c r="M128" s="29"/>
      <c r="N128" s="29"/>
      <c r="O128" s="29">
        <v>0</v>
      </c>
      <c r="P128" s="29"/>
      <c r="Q128" s="29"/>
      <c r="R128" s="29"/>
      <c r="S128" s="29"/>
      <c r="T128" s="29"/>
      <c r="U128" s="29">
        <f t="shared" si="7"/>
        <v>0</v>
      </c>
      <c r="V128" s="29">
        <v>1</v>
      </c>
      <c r="W128" s="29">
        <v>5</v>
      </c>
      <c r="X128" s="42">
        <v>1</v>
      </c>
      <c r="Y128" s="50">
        <f t="shared" si="6"/>
        <v>3.0303030303030303</v>
      </c>
      <c r="Z128" s="42"/>
      <c r="AA128" s="42"/>
      <c r="AB128" s="42"/>
      <c r="AC128" s="42"/>
      <c r="AD128" s="42"/>
      <c r="AE128" s="42"/>
    </row>
    <row r="129" spans="1:31" s="36" customFormat="1" ht="25.5" x14ac:dyDescent="0.25">
      <c r="A129" s="5" t="s">
        <v>292</v>
      </c>
      <c r="B129" s="6" t="s">
        <v>147</v>
      </c>
      <c r="C129" s="7">
        <v>28.207000000000001</v>
      </c>
      <c r="D129" s="29">
        <v>63</v>
      </c>
      <c r="E129" s="29">
        <v>71</v>
      </c>
      <c r="F129" s="30">
        <f t="shared" si="4"/>
        <v>2.5171056829864926</v>
      </c>
      <c r="G129" s="29">
        <v>5</v>
      </c>
      <c r="H129" s="33">
        <f t="shared" si="5"/>
        <v>7.9365079365079367</v>
      </c>
      <c r="I129" s="29"/>
      <c r="J129" s="29"/>
      <c r="K129" s="29"/>
      <c r="L129" s="29"/>
      <c r="M129" s="29"/>
      <c r="N129" s="29"/>
      <c r="O129" s="29">
        <v>2</v>
      </c>
      <c r="P129" s="29"/>
      <c r="Q129" s="29"/>
      <c r="R129" s="29"/>
      <c r="S129" s="29"/>
      <c r="T129" s="29"/>
      <c r="U129" s="29">
        <f t="shared" si="7"/>
        <v>40</v>
      </c>
      <c r="V129" s="29">
        <v>5</v>
      </c>
      <c r="W129" s="29">
        <v>8</v>
      </c>
      <c r="X129" s="42">
        <v>5</v>
      </c>
      <c r="Y129" s="50">
        <f t="shared" si="6"/>
        <v>7.042253521126761</v>
      </c>
      <c r="Z129" s="42"/>
      <c r="AA129" s="42"/>
      <c r="AB129" s="42"/>
      <c r="AC129" s="42"/>
      <c r="AD129" s="42"/>
      <c r="AE129" s="42"/>
    </row>
    <row r="130" spans="1:31" s="36" customFormat="1" ht="25.5" x14ac:dyDescent="0.25">
      <c r="A130" s="5" t="s">
        <v>293</v>
      </c>
      <c r="B130" s="6" t="s">
        <v>148</v>
      </c>
      <c r="C130" s="11">
        <v>24.41</v>
      </c>
      <c r="D130" s="29">
        <v>29</v>
      </c>
      <c r="E130" s="29">
        <v>29</v>
      </c>
      <c r="F130" s="30">
        <f t="shared" si="4"/>
        <v>1.1880376894715281</v>
      </c>
      <c r="G130" s="29">
        <v>2</v>
      </c>
      <c r="H130" s="33">
        <f t="shared" si="5"/>
        <v>6.8965517241379306</v>
      </c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f t="shared" si="7"/>
        <v>0</v>
      </c>
      <c r="V130" s="29">
        <v>2</v>
      </c>
      <c r="W130" s="29">
        <v>8</v>
      </c>
      <c r="X130" s="42">
        <v>2</v>
      </c>
      <c r="Y130" s="50">
        <f t="shared" si="6"/>
        <v>6.8965517241379306</v>
      </c>
      <c r="Z130" s="42"/>
      <c r="AA130" s="42"/>
      <c r="AB130" s="42"/>
      <c r="AC130" s="42"/>
      <c r="AD130" s="42"/>
      <c r="AE130" s="42"/>
    </row>
    <row r="131" spans="1:31" s="36" customFormat="1" ht="15.75" x14ac:dyDescent="0.25">
      <c r="A131" s="5" t="s">
        <v>294</v>
      </c>
      <c r="B131" s="10" t="s">
        <v>149</v>
      </c>
      <c r="C131" s="11">
        <v>30.28</v>
      </c>
      <c r="D131" s="29">
        <v>88</v>
      </c>
      <c r="E131" s="29">
        <v>85</v>
      </c>
      <c r="F131" s="30">
        <f t="shared" si="4"/>
        <v>2.8071334214002639</v>
      </c>
      <c r="G131" s="29">
        <v>7</v>
      </c>
      <c r="H131" s="33">
        <f t="shared" si="5"/>
        <v>7.9545454545454541</v>
      </c>
      <c r="I131" s="29"/>
      <c r="J131" s="29"/>
      <c r="K131" s="29"/>
      <c r="L131" s="29"/>
      <c r="M131" s="29"/>
      <c r="N131" s="29"/>
      <c r="O131" s="29">
        <v>3</v>
      </c>
      <c r="P131" s="29"/>
      <c r="Q131" s="29"/>
      <c r="R131" s="29"/>
      <c r="S131" s="29"/>
      <c r="T131" s="29"/>
      <c r="U131" s="29">
        <f t="shared" si="7"/>
        <v>42.857142857142854</v>
      </c>
      <c r="V131" s="29">
        <v>6</v>
      </c>
      <c r="W131" s="29">
        <v>8</v>
      </c>
      <c r="X131" s="42">
        <v>6</v>
      </c>
      <c r="Y131" s="50">
        <f t="shared" si="6"/>
        <v>7.0588235294117645</v>
      </c>
      <c r="Z131" s="42"/>
      <c r="AA131" s="42"/>
      <c r="AB131" s="42"/>
      <c r="AC131" s="42"/>
      <c r="AD131" s="42"/>
      <c r="AE131" s="42"/>
    </row>
    <row r="132" spans="1:31" s="36" customFormat="1" ht="15.75" x14ac:dyDescent="0.25">
      <c r="A132" s="5" t="s">
        <v>295</v>
      </c>
      <c r="B132" s="10" t="s">
        <v>36</v>
      </c>
      <c r="C132" s="11">
        <v>35.409999999999997</v>
      </c>
      <c r="D132" s="29">
        <v>39</v>
      </c>
      <c r="E132" s="29">
        <v>43</v>
      </c>
      <c r="F132" s="30">
        <f t="shared" si="4"/>
        <v>1.2143462298785654</v>
      </c>
      <c r="G132" s="29">
        <v>2</v>
      </c>
      <c r="H132" s="33">
        <f t="shared" si="5"/>
        <v>5.1282051282051286</v>
      </c>
      <c r="I132" s="29"/>
      <c r="J132" s="29"/>
      <c r="K132" s="29"/>
      <c r="L132" s="29"/>
      <c r="M132" s="29"/>
      <c r="N132" s="29"/>
      <c r="O132" s="29">
        <v>0</v>
      </c>
      <c r="P132" s="29"/>
      <c r="Q132" s="29"/>
      <c r="R132" s="29"/>
      <c r="S132" s="29"/>
      <c r="T132" s="29"/>
      <c r="U132" s="29">
        <f t="shared" si="7"/>
        <v>0</v>
      </c>
      <c r="V132" s="29">
        <v>3</v>
      </c>
      <c r="W132" s="29">
        <v>8</v>
      </c>
      <c r="X132" s="42">
        <v>2</v>
      </c>
      <c r="Y132" s="50">
        <f t="shared" si="6"/>
        <v>4.6511627906976747</v>
      </c>
      <c r="Z132" s="42"/>
      <c r="AA132" s="42"/>
      <c r="AB132" s="42"/>
      <c r="AC132" s="42"/>
      <c r="AD132" s="42"/>
      <c r="AE132" s="42"/>
    </row>
    <row r="133" spans="1:31" ht="15.75" x14ac:dyDescent="0.25">
      <c r="A133" s="146" t="s">
        <v>296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</row>
    <row r="134" spans="1:31" s="36" customFormat="1" x14ac:dyDescent="0.25">
      <c r="A134" s="16" t="s">
        <v>171</v>
      </c>
      <c r="B134" s="10" t="s">
        <v>45</v>
      </c>
      <c r="C134" s="13">
        <v>223.19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</row>
    <row r="135" spans="1:31" s="36" customFormat="1" ht="38.25" x14ac:dyDescent="0.25">
      <c r="A135" s="16" t="s">
        <v>297</v>
      </c>
      <c r="B135" s="10" t="s">
        <v>152</v>
      </c>
      <c r="C135" s="13">
        <v>146.21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/>
      <c r="J135" s="28"/>
      <c r="K135" s="28"/>
      <c r="L135" s="28"/>
      <c r="M135" s="28"/>
      <c r="N135" s="28"/>
      <c r="O135" s="28">
        <v>0</v>
      </c>
      <c r="P135" s="28"/>
      <c r="Q135" s="28"/>
      <c r="R135" s="28"/>
      <c r="S135" s="28"/>
      <c r="T135" s="28"/>
      <c r="U135" s="28"/>
      <c r="V135" s="28">
        <v>0</v>
      </c>
      <c r="W135" s="28">
        <v>0</v>
      </c>
      <c r="X135" s="28">
        <v>0</v>
      </c>
      <c r="Y135" s="28">
        <v>0</v>
      </c>
      <c r="Z135" s="94"/>
      <c r="AA135" s="94"/>
      <c r="AB135" s="94"/>
      <c r="AC135" s="94"/>
      <c r="AD135" s="94"/>
      <c r="AE135" s="94"/>
    </row>
    <row r="136" spans="1:31" s="36" customFormat="1" x14ac:dyDescent="0.25">
      <c r="A136" s="16" t="s">
        <v>298</v>
      </c>
      <c r="B136" s="10" t="s">
        <v>154</v>
      </c>
      <c r="C136" s="13">
        <v>125.91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/>
      <c r="J136" s="28"/>
      <c r="K136" s="28"/>
      <c r="L136" s="28"/>
      <c r="M136" s="28"/>
      <c r="N136" s="28"/>
      <c r="O136" s="28">
        <v>0</v>
      </c>
      <c r="P136" s="28"/>
      <c r="Q136" s="28"/>
      <c r="R136" s="28"/>
      <c r="S136" s="28"/>
      <c r="T136" s="28"/>
      <c r="U136" s="28"/>
      <c r="V136" s="28">
        <v>0</v>
      </c>
      <c r="W136" s="28">
        <v>0</v>
      </c>
      <c r="X136" s="28">
        <v>0</v>
      </c>
      <c r="Y136" s="28">
        <v>0</v>
      </c>
      <c r="Z136" s="94"/>
      <c r="AA136" s="94"/>
      <c r="AB136" s="94"/>
      <c r="AC136" s="94"/>
      <c r="AD136" s="94"/>
      <c r="AE136" s="94"/>
    </row>
    <row r="137" spans="1:31" ht="15.75" x14ac:dyDescent="0.25">
      <c r="A137" s="150" t="s">
        <v>299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</row>
    <row r="138" spans="1:31" s="36" customFormat="1" ht="15.75" x14ac:dyDescent="0.25">
      <c r="A138" s="5" t="s">
        <v>172</v>
      </c>
      <c r="B138" s="6" t="s">
        <v>45</v>
      </c>
      <c r="C138" s="11">
        <v>768.25</v>
      </c>
      <c r="D138" s="29">
        <v>329</v>
      </c>
      <c r="E138" s="29">
        <v>491</v>
      </c>
      <c r="F138" s="30">
        <f>E138/C138</f>
        <v>0.6391148714611129</v>
      </c>
      <c r="G138" s="29">
        <v>16</v>
      </c>
      <c r="H138" s="29">
        <v>4.9000000000000004</v>
      </c>
      <c r="I138" s="29">
        <v>0</v>
      </c>
      <c r="J138" s="29">
        <v>2</v>
      </c>
      <c r="K138" s="29">
        <v>0</v>
      </c>
      <c r="L138" s="29">
        <v>0</v>
      </c>
      <c r="M138" s="29">
        <v>10</v>
      </c>
      <c r="N138" s="29">
        <v>4</v>
      </c>
      <c r="O138" s="29">
        <v>8</v>
      </c>
      <c r="P138" s="29">
        <v>1</v>
      </c>
      <c r="Q138" s="29">
        <v>0</v>
      </c>
      <c r="R138" s="29">
        <v>0</v>
      </c>
      <c r="S138" s="29">
        <v>5</v>
      </c>
      <c r="T138" s="29">
        <v>2</v>
      </c>
      <c r="U138" s="29">
        <v>50</v>
      </c>
      <c r="V138" s="29">
        <v>24</v>
      </c>
      <c r="W138" s="29">
        <v>5</v>
      </c>
      <c r="X138" s="42">
        <v>24</v>
      </c>
      <c r="Y138" s="42">
        <v>5</v>
      </c>
      <c r="Z138" s="42">
        <v>0</v>
      </c>
      <c r="AA138" s="42">
        <v>3</v>
      </c>
      <c r="AB138" s="42">
        <v>0</v>
      </c>
      <c r="AC138" s="42">
        <v>0</v>
      </c>
      <c r="AD138" s="42">
        <v>17</v>
      </c>
      <c r="AE138" s="42">
        <v>4</v>
      </c>
    </row>
    <row r="139" spans="1:31" s="36" customFormat="1" ht="38.25" x14ac:dyDescent="0.25">
      <c r="A139" s="5" t="s">
        <v>173</v>
      </c>
      <c r="B139" s="6" t="s">
        <v>157</v>
      </c>
      <c r="C139" s="11">
        <v>191.41800000000001</v>
      </c>
      <c r="D139" s="29">
        <v>42</v>
      </c>
      <c r="E139" s="29">
        <v>58</v>
      </c>
      <c r="F139" s="30">
        <f t="shared" ref="F139:F145" si="8">E139/C139</f>
        <v>0.30300180756250716</v>
      </c>
      <c r="G139" s="29">
        <v>1</v>
      </c>
      <c r="H139" s="29">
        <v>3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v>0</v>
      </c>
      <c r="V139" s="29">
        <v>2</v>
      </c>
      <c r="W139" s="29">
        <v>5</v>
      </c>
      <c r="X139" s="42">
        <v>2</v>
      </c>
      <c r="Y139" s="42">
        <v>3.4</v>
      </c>
      <c r="Z139" s="42"/>
      <c r="AA139" s="42"/>
      <c r="AB139" s="42"/>
      <c r="AC139" s="42"/>
      <c r="AD139" s="42"/>
      <c r="AE139" s="42"/>
    </row>
    <row r="140" spans="1:31" s="36" customFormat="1" ht="38.25" x14ac:dyDescent="0.25">
      <c r="A140" s="5" t="s">
        <v>175</v>
      </c>
      <c r="B140" s="6" t="s">
        <v>159</v>
      </c>
      <c r="C140" s="11">
        <v>164.13</v>
      </c>
      <c r="D140" s="29">
        <v>79</v>
      </c>
      <c r="E140" s="29">
        <v>97</v>
      </c>
      <c r="F140" s="30">
        <f t="shared" si="8"/>
        <v>0.59099494303296174</v>
      </c>
      <c r="G140" s="29">
        <v>3</v>
      </c>
      <c r="H140" s="29">
        <v>5</v>
      </c>
      <c r="I140" s="29"/>
      <c r="J140" s="29"/>
      <c r="K140" s="29"/>
      <c r="L140" s="29"/>
      <c r="M140" s="29"/>
      <c r="N140" s="29"/>
      <c r="O140" s="29">
        <v>1</v>
      </c>
      <c r="P140" s="29"/>
      <c r="Q140" s="29"/>
      <c r="R140" s="29"/>
      <c r="S140" s="29"/>
      <c r="T140" s="29"/>
      <c r="U140" s="29">
        <v>34</v>
      </c>
      <c r="V140" s="29">
        <v>4</v>
      </c>
      <c r="W140" s="29">
        <v>5</v>
      </c>
      <c r="X140" s="42">
        <v>4</v>
      </c>
      <c r="Y140" s="42">
        <v>4.0999999999999996</v>
      </c>
      <c r="Z140" s="42"/>
      <c r="AA140" s="42"/>
      <c r="AB140" s="42"/>
      <c r="AC140" s="42"/>
      <c r="AD140" s="42"/>
      <c r="AE140" s="42"/>
    </row>
    <row r="141" spans="1:31" s="36" customFormat="1" ht="38.25" x14ac:dyDescent="0.25">
      <c r="A141" s="5" t="s">
        <v>177</v>
      </c>
      <c r="B141" s="6" t="s">
        <v>160</v>
      </c>
      <c r="C141" s="7">
        <v>258.22300000000001</v>
      </c>
      <c r="D141" s="29">
        <v>200</v>
      </c>
      <c r="E141" s="29">
        <v>214</v>
      </c>
      <c r="F141" s="30">
        <f t="shared" si="8"/>
        <v>0.82874104940303528</v>
      </c>
      <c r="G141" s="29">
        <v>8</v>
      </c>
      <c r="H141" s="29">
        <v>4</v>
      </c>
      <c r="I141" s="29"/>
      <c r="J141" s="29"/>
      <c r="K141" s="29"/>
      <c r="L141" s="29"/>
      <c r="M141" s="29"/>
      <c r="N141" s="29"/>
      <c r="O141" s="29">
        <v>4</v>
      </c>
      <c r="P141" s="29"/>
      <c r="Q141" s="29"/>
      <c r="R141" s="29"/>
      <c r="S141" s="29"/>
      <c r="T141" s="29"/>
      <c r="U141" s="29">
        <v>50</v>
      </c>
      <c r="V141" s="29">
        <v>10</v>
      </c>
      <c r="W141" s="29">
        <v>5</v>
      </c>
      <c r="X141" s="42">
        <v>10</v>
      </c>
      <c r="Y141" s="42">
        <v>4.7</v>
      </c>
      <c r="Z141" s="42"/>
      <c r="AA141" s="42"/>
      <c r="AB141" s="42"/>
      <c r="AC141" s="42"/>
      <c r="AD141" s="42"/>
      <c r="AE141" s="42"/>
    </row>
    <row r="142" spans="1:31" s="36" customFormat="1" ht="15.75" x14ac:dyDescent="0.25">
      <c r="A142" s="5" t="s">
        <v>178</v>
      </c>
      <c r="B142" s="6" t="s">
        <v>161</v>
      </c>
      <c r="C142" s="11">
        <v>31.01</v>
      </c>
      <c r="D142" s="29">
        <v>180</v>
      </c>
      <c r="E142" s="29">
        <v>182</v>
      </c>
      <c r="F142" s="30">
        <f t="shared" si="8"/>
        <v>5.8690744920993225</v>
      </c>
      <c r="G142" s="29">
        <v>21</v>
      </c>
      <c r="H142" s="29">
        <v>11.6</v>
      </c>
      <c r="I142" s="29"/>
      <c r="J142" s="29"/>
      <c r="K142" s="29"/>
      <c r="L142" s="29"/>
      <c r="M142" s="29"/>
      <c r="N142" s="29"/>
      <c r="O142" s="29">
        <v>3</v>
      </c>
      <c r="P142" s="29"/>
      <c r="Q142" s="29"/>
      <c r="R142" s="29"/>
      <c r="S142" s="29"/>
      <c r="T142" s="29"/>
      <c r="U142" s="29">
        <v>14.2</v>
      </c>
      <c r="V142" s="29">
        <v>21</v>
      </c>
      <c r="W142" s="29">
        <v>12</v>
      </c>
      <c r="X142" s="42">
        <v>21</v>
      </c>
      <c r="Y142" s="42">
        <v>11.5</v>
      </c>
      <c r="Z142" s="42"/>
      <c r="AA142" s="42"/>
      <c r="AB142" s="42"/>
      <c r="AC142" s="42"/>
      <c r="AD142" s="42"/>
      <c r="AE142" s="42"/>
    </row>
    <row r="143" spans="1:31" s="36" customFormat="1" ht="25.5" x14ac:dyDescent="0.25">
      <c r="A143" s="5" t="s">
        <v>180</v>
      </c>
      <c r="B143" s="10" t="s">
        <v>162</v>
      </c>
      <c r="C143" s="11">
        <v>45.381</v>
      </c>
      <c r="D143" s="29">
        <v>87</v>
      </c>
      <c r="E143" s="29">
        <v>94</v>
      </c>
      <c r="F143" s="30">
        <f t="shared" si="8"/>
        <v>2.0713514466406644</v>
      </c>
      <c r="G143" s="29">
        <v>2</v>
      </c>
      <c r="H143" s="29">
        <v>3</v>
      </c>
      <c r="I143" s="29"/>
      <c r="J143" s="29"/>
      <c r="K143" s="29"/>
      <c r="L143" s="29"/>
      <c r="M143" s="29"/>
      <c r="N143" s="29"/>
      <c r="O143" s="29">
        <v>1</v>
      </c>
      <c r="P143" s="29"/>
      <c r="Q143" s="29"/>
      <c r="R143" s="29"/>
      <c r="S143" s="29"/>
      <c r="T143" s="29"/>
      <c r="U143" s="29">
        <v>50</v>
      </c>
      <c r="V143" s="29">
        <v>7</v>
      </c>
      <c r="W143" s="29">
        <v>8</v>
      </c>
      <c r="X143" s="42">
        <v>7</v>
      </c>
      <c r="Y143" s="42">
        <v>7.4</v>
      </c>
      <c r="Z143" s="42"/>
      <c r="AA143" s="42"/>
      <c r="AB143" s="42"/>
      <c r="AC143" s="42"/>
      <c r="AD143" s="42"/>
      <c r="AE143" s="42"/>
    </row>
    <row r="144" spans="1:31" s="36" customFormat="1" ht="15.75" x14ac:dyDescent="0.25">
      <c r="A144" s="5" t="s">
        <v>182</v>
      </c>
      <c r="B144" s="10" t="s">
        <v>51</v>
      </c>
      <c r="C144" s="11">
        <v>20.49</v>
      </c>
      <c r="D144" s="29">
        <v>144</v>
      </c>
      <c r="E144" s="29">
        <v>119</v>
      </c>
      <c r="F144" s="30">
        <f t="shared" si="8"/>
        <v>5.8077110785749149</v>
      </c>
      <c r="G144" s="29">
        <v>21</v>
      </c>
      <c r="H144" s="29">
        <v>14.6</v>
      </c>
      <c r="I144" s="29"/>
      <c r="J144" s="29"/>
      <c r="K144" s="29"/>
      <c r="L144" s="29"/>
      <c r="M144" s="29"/>
      <c r="N144" s="29"/>
      <c r="O144" s="29">
        <v>0</v>
      </c>
      <c r="P144" s="29"/>
      <c r="Q144" s="29"/>
      <c r="R144" s="29"/>
      <c r="S144" s="29"/>
      <c r="T144" s="29"/>
      <c r="U144" s="29">
        <v>0</v>
      </c>
      <c r="V144" s="29">
        <v>14</v>
      </c>
      <c r="W144" s="29">
        <v>12</v>
      </c>
      <c r="X144" s="42">
        <v>14</v>
      </c>
      <c r="Y144" s="42">
        <v>11.8</v>
      </c>
      <c r="Z144" s="42"/>
      <c r="AA144" s="42"/>
      <c r="AB144" s="42"/>
      <c r="AC144" s="42"/>
      <c r="AD144" s="42"/>
      <c r="AE144" s="42"/>
    </row>
    <row r="145" spans="1:31" s="36" customFormat="1" ht="15.75" x14ac:dyDescent="0.25">
      <c r="A145" s="5" t="s">
        <v>184</v>
      </c>
      <c r="B145" s="12" t="s">
        <v>163</v>
      </c>
      <c r="C145" s="11">
        <v>73.016999999999996</v>
      </c>
      <c r="D145" s="29">
        <v>109</v>
      </c>
      <c r="E145" s="29">
        <v>128</v>
      </c>
      <c r="F145" s="30">
        <f t="shared" si="8"/>
        <v>1.7530164208335046</v>
      </c>
      <c r="G145" s="29">
        <v>7</v>
      </c>
      <c r="H145" s="29">
        <v>7</v>
      </c>
      <c r="I145" s="29"/>
      <c r="J145" s="29"/>
      <c r="K145" s="29"/>
      <c r="L145" s="29"/>
      <c r="M145" s="29"/>
      <c r="N145" s="29"/>
      <c r="O145" s="29">
        <v>2</v>
      </c>
      <c r="P145" s="29"/>
      <c r="Q145" s="29"/>
      <c r="R145" s="29"/>
      <c r="S145" s="29"/>
      <c r="T145" s="29"/>
      <c r="U145" s="29">
        <v>33</v>
      </c>
      <c r="V145" s="29">
        <v>10</v>
      </c>
      <c r="W145" s="29">
        <v>8</v>
      </c>
      <c r="X145" s="42">
        <v>9</v>
      </c>
      <c r="Y145" s="42">
        <v>7.03</v>
      </c>
      <c r="Z145" s="42"/>
      <c r="AA145" s="42"/>
      <c r="AB145" s="42"/>
      <c r="AC145" s="42"/>
      <c r="AD145" s="42"/>
      <c r="AE145" s="42"/>
    </row>
    <row r="146" spans="1:31" ht="15.75" customHeight="1" x14ac:dyDescent="0.25">
      <c r="A146" s="143" t="s">
        <v>301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36" customFormat="1" x14ac:dyDescent="0.25">
      <c r="A147" s="5" t="s">
        <v>188</v>
      </c>
      <c r="B147" s="6" t="s">
        <v>26</v>
      </c>
      <c r="C147" s="11">
        <v>4284.8</v>
      </c>
      <c r="D147" s="28">
        <v>1100</v>
      </c>
      <c r="E147" s="28">
        <v>1028</v>
      </c>
      <c r="F147" s="61">
        <f>E147/C147</f>
        <v>0.23991784914115011</v>
      </c>
      <c r="G147" s="28">
        <v>33</v>
      </c>
      <c r="H147" s="28">
        <v>2</v>
      </c>
      <c r="I147" s="28">
        <v>11</v>
      </c>
      <c r="J147" s="28">
        <v>3</v>
      </c>
      <c r="K147" s="28">
        <v>0</v>
      </c>
      <c r="L147" s="28">
        <v>0</v>
      </c>
      <c r="M147" s="28">
        <v>14</v>
      </c>
      <c r="N147" s="28">
        <v>5</v>
      </c>
      <c r="O147" s="28">
        <v>4</v>
      </c>
      <c r="P147" s="28">
        <v>0</v>
      </c>
      <c r="Q147" s="28">
        <v>0</v>
      </c>
      <c r="R147" s="28">
        <v>0</v>
      </c>
      <c r="S147" s="28">
        <v>4</v>
      </c>
      <c r="T147" s="28">
        <v>0</v>
      </c>
      <c r="U147" s="28">
        <v>18</v>
      </c>
      <c r="V147" s="28">
        <v>51</v>
      </c>
      <c r="W147" s="28">
        <v>5</v>
      </c>
      <c r="X147" s="94">
        <v>51</v>
      </c>
      <c r="Y147" s="95">
        <f>X147*100/E147</f>
        <v>4.9610894941634243</v>
      </c>
      <c r="Z147" s="94">
        <v>11</v>
      </c>
      <c r="AA147" s="94">
        <v>6</v>
      </c>
      <c r="AB147" s="94">
        <v>0</v>
      </c>
      <c r="AC147" s="94">
        <v>0</v>
      </c>
      <c r="AD147" s="94">
        <v>26</v>
      </c>
      <c r="AE147" s="94">
        <v>8</v>
      </c>
    </row>
    <row r="148" spans="1:31" ht="15.75" customHeight="1" x14ac:dyDescent="0.25">
      <c r="A148" s="143" t="s">
        <v>302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</row>
    <row r="149" spans="1:31" s="36" customFormat="1" x14ac:dyDescent="0.25">
      <c r="A149" s="5" t="s">
        <v>200</v>
      </c>
      <c r="B149" s="6" t="s">
        <v>45</v>
      </c>
      <c r="C149" s="11">
        <v>2410.6999999999998</v>
      </c>
      <c r="D149" s="39">
        <v>850</v>
      </c>
      <c r="E149" s="39">
        <v>803</v>
      </c>
      <c r="F149" s="40">
        <f>E149/C149</f>
        <v>0.33309827021197164</v>
      </c>
      <c r="G149" s="39">
        <v>42</v>
      </c>
      <c r="H149" s="40">
        <f>G149*100/D149</f>
        <v>4.9411764705882355</v>
      </c>
      <c r="I149" s="39">
        <v>3</v>
      </c>
      <c r="J149" s="39">
        <v>5</v>
      </c>
      <c r="K149" s="39">
        <v>0</v>
      </c>
      <c r="L149" s="39">
        <v>0</v>
      </c>
      <c r="M149" s="39">
        <v>26</v>
      </c>
      <c r="N149" s="39">
        <v>8</v>
      </c>
      <c r="O149" s="39">
        <v>21</v>
      </c>
      <c r="P149" s="39">
        <v>0</v>
      </c>
      <c r="Q149" s="39">
        <v>0</v>
      </c>
      <c r="R149" s="39">
        <v>0</v>
      </c>
      <c r="S149" s="39">
        <v>18</v>
      </c>
      <c r="T149" s="39">
        <v>3</v>
      </c>
      <c r="U149" s="39">
        <f>O149*100/G149</f>
        <v>50</v>
      </c>
      <c r="V149" s="39">
        <v>40</v>
      </c>
      <c r="W149" s="39">
        <v>5</v>
      </c>
      <c r="X149" s="71">
        <v>40</v>
      </c>
      <c r="Y149" s="71">
        <v>5</v>
      </c>
      <c r="Z149" s="71">
        <v>4</v>
      </c>
      <c r="AA149" s="43">
        <v>5</v>
      </c>
      <c r="AB149" s="43">
        <v>0</v>
      </c>
      <c r="AC149" s="43">
        <v>0</v>
      </c>
      <c r="AD149" s="43">
        <v>23</v>
      </c>
      <c r="AE149" s="43">
        <v>8</v>
      </c>
    </row>
    <row r="150" spans="1:31" ht="38.25" x14ac:dyDescent="0.25">
      <c r="A150" s="5" t="s">
        <v>201</v>
      </c>
      <c r="B150" s="6" t="s">
        <v>166</v>
      </c>
      <c r="C150" s="11">
        <v>150.298</v>
      </c>
      <c r="D150" s="39">
        <v>74</v>
      </c>
      <c r="E150" s="39">
        <v>82</v>
      </c>
      <c r="F150" s="40">
        <f>E150/C150</f>
        <v>0.54558277555256884</v>
      </c>
      <c r="G150" s="39">
        <v>3</v>
      </c>
      <c r="H150" s="73">
        <v>5</v>
      </c>
      <c r="I150" s="39"/>
      <c r="J150" s="39"/>
      <c r="K150" s="39"/>
      <c r="L150" s="39"/>
      <c r="M150" s="39"/>
      <c r="N150" s="39"/>
      <c r="O150" s="39">
        <v>3</v>
      </c>
      <c r="P150" s="39"/>
      <c r="Q150" s="39"/>
      <c r="R150" s="39"/>
      <c r="S150" s="39"/>
      <c r="T150" s="39"/>
      <c r="U150" s="39">
        <f t="shared" ref="U150:U151" si="9">O150*100/G150</f>
        <v>100</v>
      </c>
      <c r="V150" s="39">
        <v>4</v>
      </c>
      <c r="W150" s="39">
        <v>5</v>
      </c>
      <c r="X150" s="51">
        <v>4</v>
      </c>
      <c r="Y150" s="37">
        <v>5</v>
      </c>
      <c r="Z150" s="41"/>
      <c r="AA150" s="41"/>
      <c r="AB150" s="41"/>
      <c r="AC150" s="41"/>
      <c r="AD150" s="41"/>
      <c r="AE150" s="41"/>
    </row>
    <row r="151" spans="1:31" x14ac:dyDescent="0.25">
      <c r="A151" s="5" t="s">
        <v>203</v>
      </c>
      <c r="B151" s="6" t="s">
        <v>168</v>
      </c>
      <c r="C151" s="11">
        <v>1607.29</v>
      </c>
      <c r="D151" s="39">
        <v>454</v>
      </c>
      <c r="E151" s="39">
        <v>480</v>
      </c>
      <c r="F151" s="40">
        <f>E151/C151</f>
        <v>0.29863932457739423</v>
      </c>
      <c r="G151" s="39">
        <v>15</v>
      </c>
      <c r="H151" s="73">
        <v>3.5</v>
      </c>
      <c r="I151" s="39"/>
      <c r="J151" s="39"/>
      <c r="K151" s="39"/>
      <c r="L151" s="39"/>
      <c r="M151" s="39"/>
      <c r="N151" s="39"/>
      <c r="O151" s="39">
        <v>14</v>
      </c>
      <c r="P151" s="39"/>
      <c r="Q151" s="39"/>
      <c r="R151" s="39"/>
      <c r="S151" s="39"/>
      <c r="T151" s="39"/>
      <c r="U151" s="39">
        <f t="shared" si="9"/>
        <v>93.333333333333329</v>
      </c>
      <c r="V151" s="39">
        <v>24</v>
      </c>
      <c r="W151" s="39">
        <v>5</v>
      </c>
      <c r="X151" s="43">
        <v>15</v>
      </c>
      <c r="Y151" s="41">
        <v>3.1</v>
      </c>
      <c r="Z151" s="41"/>
      <c r="AA151" s="41"/>
      <c r="AB151" s="41"/>
      <c r="AC151" s="41"/>
      <c r="AD151" s="41"/>
      <c r="AE151" s="41"/>
    </row>
    <row r="152" spans="1:31" ht="25.5" x14ac:dyDescent="0.25">
      <c r="A152" s="5" t="s">
        <v>205</v>
      </c>
      <c r="B152" s="6" t="s">
        <v>170</v>
      </c>
      <c r="C152" s="11">
        <v>252.64</v>
      </c>
      <c r="D152" s="39">
        <v>389</v>
      </c>
      <c r="E152" s="39">
        <v>432</v>
      </c>
      <c r="F152" s="40">
        <f>E152/C152</f>
        <v>1.7099430018999369</v>
      </c>
      <c r="G152" s="39">
        <v>0</v>
      </c>
      <c r="H152" s="39">
        <v>0</v>
      </c>
      <c r="I152" s="39"/>
      <c r="J152" s="39"/>
      <c r="K152" s="39"/>
      <c r="L152" s="39"/>
      <c r="M152" s="39"/>
      <c r="N152" s="39"/>
      <c r="O152" s="39">
        <v>0</v>
      </c>
      <c r="P152" s="39"/>
      <c r="Q152" s="39"/>
      <c r="R152" s="39"/>
      <c r="S152" s="39"/>
      <c r="T152" s="39"/>
      <c r="U152" s="39">
        <v>0</v>
      </c>
      <c r="V152" s="39">
        <v>0</v>
      </c>
      <c r="W152" s="39">
        <v>0</v>
      </c>
      <c r="X152" s="43">
        <v>0</v>
      </c>
      <c r="Y152" s="41">
        <v>0</v>
      </c>
      <c r="Z152" s="41"/>
      <c r="AA152" s="41"/>
      <c r="AB152" s="41"/>
      <c r="AC152" s="41"/>
      <c r="AD152" s="41"/>
      <c r="AE152" s="41"/>
    </row>
    <row r="153" spans="1:31" ht="15.75" customHeight="1" x14ac:dyDescent="0.25">
      <c r="A153" s="143" t="s">
        <v>300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</row>
    <row r="154" spans="1:31" s="36" customFormat="1" ht="15.75" x14ac:dyDescent="0.25">
      <c r="A154" s="5" t="s">
        <v>206</v>
      </c>
      <c r="B154" s="6" t="s">
        <v>45</v>
      </c>
      <c r="C154" s="7">
        <v>466.86</v>
      </c>
      <c r="D154" s="29">
        <v>629</v>
      </c>
      <c r="E154" s="29">
        <v>650</v>
      </c>
      <c r="F154" s="30">
        <f>E154/C154</f>
        <v>1.3922803410015849</v>
      </c>
      <c r="G154" s="29">
        <v>49</v>
      </c>
      <c r="H154" s="29">
        <v>7.8</v>
      </c>
      <c r="I154" s="29">
        <v>0</v>
      </c>
      <c r="J154" s="29">
        <v>7</v>
      </c>
      <c r="K154" s="29">
        <v>0</v>
      </c>
      <c r="L154" s="29">
        <v>0</v>
      </c>
      <c r="M154" s="29">
        <v>32</v>
      </c>
      <c r="N154" s="29">
        <v>10</v>
      </c>
      <c r="O154" s="29">
        <v>17</v>
      </c>
      <c r="P154" s="29">
        <v>3</v>
      </c>
      <c r="Q154" s="29">
        <v>0</v>
      </c>
      <c r="R154" s="29">
        <v>0</v>
      </c>
      <c r="S154" s="29">
        <v>14</v>
      </c>
      <c r="T154" s="29">
        <v>0</v>
      </c>
      <c r="U154" s="29">
        <v>34</v>
      </c>
      <c r="V154" s="29">
        <v>52</v>
      </c>
      <c r="W154" s="29">
        <v>8</v>
      </c>
      <c r="X154" s="35">
        <v>52</v>
      </c>
      <c r="Y154" s="35">
        <v>8</v>
      </c>
      <c r="Z154" s="35">
        <v>0</v>
      </c>
      <c r="AA154" s="35">
        <v>7</v>
      </c>
      <c r="AB154" s="35">
        <v>0</v>
      </c>
      <c r="AC154" s="35">
        <v>0</v>
      </c>
      <c r="AD154" s="35">
        <v>34</v>
      </c>
      <c r="AE154" s="35">
        <v>11</v>
      </c>
    </row>
    <row r="155" spans="1:31" s="36" customFormat="1" ht="38.25" x14ac:dyDescent="0.25">
      <c r="A155" s="5" t="s">
        <v>207</v>
      </c>
      <c r="B155" s="6" t="s">
        <v>174</v>
      </c>
      <c r="C155" s="11">
        <v>369.51</v>
      </c>
      <c r="D155" s="29">
        <v>287</v>
      </c>
      <c r="E155" s="29">
        <v>308</v>
      </c>
      <c r="F155" s="30">
        <f t="shared" ref="F155:F163" si="10">E155/C155</f>
        <v>0.83353630483613439</v>
      </c>
      <c r="G155" s="29">
        <v>14</v>
      </c>
      <c r="H155" s="29">
        <v>5</v>
      </c>
      <c r="I155" s="29"/>
      <c r="J155" s="29"/>
      <c r="K155" s="29"/>
      <c r="L155" s="29"/>
      <c r="M155" s="29"/>
      <c r="N155" s="29"/>
      <c r="O155" s="29">
        <v>11</v>
      </c>
      <c r="P155" s="29"/>
      <c r="Q155" s="29"/>
      <c r="R155" s="29"/>
      <c r="S155" s="29"/>
      <c r="T155" s="29"/>
      <c r="U155" s="29">
        <v>79</v>
      </c>
      <c r="V155" s="29">
        <v>15</v>
      </c>
      <c r="W155" s="29">
        <v>5</v>
      </c>
      <c r="X155" s="35">
        <v>15</v>
      </c>
      <c r="Y155" s="35">
        <v>4.9000000000000004</v>
      </c>
      <c r="Z155" s="35"/>
      <c r="AA155" s="35"/>
      <c r="AB155" s="35"/>
      <c r="AC155" s="35"/>
      <c r="AD155" s="35"/>
      <c r="AE155" s="35"/>
    </row>
    <row r="156" spans="1:31" s="36" customFormat="1" ht="15.75" x14ac:dyDescent="0.25">
      <c r="A156" s="5" t="s">
        <v>209</v>
      </c>
      <c r="B156" s="6" t="s">
        <v>176</v>
      </c>
      <c r="C156" s="11">
        <v>30.57</v>
      </c>
      <c r="D156" s="29">
        <v>120</v>
      </c>
      <c r="E156" s="29">
        <v>124</v>
      </c>
      <c r="F156" s="30">
        <f t="shared" si="10"/>
        <v>4.0562643114164212</v>
      </c>
      <c r="G156" s="29">
        <v>14</v>
      </c>
      <c r="H156" s="29">
        <v>7</v>
      </c>
      <c r="I156" s="29"/>
      <c r="J156" s="29"/>
      <c r="K156" s="29"/>
      <c r="L156" s="29"/>
      <c r="M156" s="29"/>
      <c r="N156" s="29"/>
      <c r="O156" s="29">
        <v>5</v>
      </c>
      <c r="P156" s="29"/>
      <c r="Q156" s="29"/>
      <c r="R156" s="29"/>
      <c r="S156" s="29"/>
      <c r="T156" s="29"/>
      <c r="U156" s="29">
        <v>33.299999999999997</v>
      </c>
      <c r="V156" s="29">
        <v>14</v>
      </c>
      <c r="W156" s="29">
        <v>12</v>
      </c>
      <c r="X156" s="35">
        <v>14</v>
      </c>
      <c r="Y156" s="35">
        <v>11.3</v>
      </c>
      <c r="Z156" s="35"/>
      <c r="AA156" s="35"/>
      <c r="AB156" s="35"/>
      <c r="AC156" s="35"/>
      <c r="AD156" s="35"/>
      <c r="AE156" s="35"/>
    </row>
    <row r="157" spans="1:31" s="36" customFormat="1" ht="25.5" x14ac:dyDescent="0.25">
      <c r="A157" s="5" t="s">
        <v>211</v>
      </c>
      <c r="B157" s="6" t="s">
        <v>348</v>
      </c>
      <c r="C157" s="11">
        <v>47.12</v>
      </c>
      <c r="D157" s="29">
        <v>55</v>
      </c>
      <c r="E157" s="29">
        <v>62</v>
      </c>
      <c r="F157" s="30">
        <f t="shared" si="10"/>
        <v>1.3157894736842106</v>
      </c>
      <c r="G157" s="29">
        <v>2</v>
      </c>
      <c r="H157" s="29">
        <v>5</v>
      </c>
      <c r="I157" s="29"/>
      <c r="J157" s="29"/>
      <c r="K157" s="29"/>
      <c r="L157" s="29"/>
      <c r="M157" s="29"/>
      <c r="N157" s="29"/>
      <c r="O157" s="29">
        <v>2</v>
      </c>
      <c r="P157" s="29"/>
      <c r="Q157" s="29"/>
      <c r="R157" s="29"/>
      <c r="S157" s="29"/>
      <c r="T157" s="29"/>
      <c r="U157" s="29">
        <v>100</v>
      </c>
      <c r="V157" s="29">
        <v>4</v>
      </c>
      <c r="W157" s="29">
        <v>8</v>
      </c>
      <c r="X157" s="35">
        <v>3</v>
      </c>
      <c r="Y157" s="35">
        <v>4.8</v>
      </c>
      <c r="Z157" s="35"/>
      <c r="AA157" s="35"/>
      <c r="AB157" s="35"/>
      <c r="AC157" s="35"/>
      <c r="AD157" s="35"/>
      <c r="AE157" s="35"/>
    </row>
    <row r="158" spans="1:31" s="36" customFormat="1" ht="25.5" x14ac:dyDescent="0.25">
      <c r="A158" s="5" t="s">
        <v>213</v>
      </c>
      <c r="B158" s="6" t="s">
        <v>179</v>
      </c>
      <c r="C158" s="11">
        <v>299.57100000000003</v>
      </c>
      <c r="D158" s="29">
        <v>807</v>
      </c>
      <c r="E158" s="29">
        <v>827</v>
      </c>
      <c r="F158" s="30">
        <f t="shared" si="10"/>
        <v>2.760614345180274</v>
      </c>
      <c r="G158" s="29">
        <v>56</v>
      </c>
      <c r="H158" s="29">
        <v>7</v>
      </c>
      <c r="I158" s="29"/>
      <c r="J158" s="29"/>
      <c r="K158" s="29"/>
      <c r="L158" s="29"/>
      <c r="M158" s="29"/>
      <c r="N158" s="29"/>
      <c r="O158" s="29">
        <v>27</v>
      </c>
      <c r="P158" s="29"/>
      <c r="Q158" s="29"/>
      <c r="R158" s="29"/>
      <c r="S158" s="29"/>
      <c r="T158" s="29"/>
      <c r="U158" s="29">
        <v>48</v>
      </c>
      <c r="V158" s="29">
        <v>66</v>
      </c>
      <c r="W158" s="29">
        <v>8</v>
      </c>
      <c r="X158" s="35">
        <v>58</v>
      </c>
      <c r="Y158" s="35">
        <v>7.01</v>
      </c>
      <c r="Z158" s="35"/>
      <c r="AA158" s="35"/>
      <c r="AB158" s="35"/>
      <c r="AC158" s="35"/>
      <c r="AD158" s="35"/>
      <c r="AE158" s="35"/>
    </row>
    <row r="159" spans="1:31" s="36" customFormat="1" ht="15.75" x14ac:dyDescent="0.25">
      <c r="A159" s="5" t="s">
        <v>215</v>
      </c>
      <c r="B159" s="6" t="s">
        <v>181</v>
      </c>
      <c r="C159" s="11">
        <v>58.94</v>
      </c>
      <c r="D159" s="29">
        <v>129</v>
      </c>
      <c r="E159" s="29">
        <v>178</v>
      </c>
      <c r="F159" s="30">
        <f t="shared" si="10"/>
        <v>3.0200203596878183</v>
      </c>
      <c r="G159" s="29">
        <v>10</v>
      </c>
      <c r="H159" s="29">
        <v>7</v>
      </c>
      <c r="I159" s="29"/>
      <c r="J159" s="29"/>
      <c r="K159" s="29"/>
      <c r="L159" s="29"/>
      <c r="M159" s="29"/>
      <c r="N159" s="29"/>
      <c r="O159" s="29">
        <v>2</v>
      </c>
      <c r="P159" s="29"/>
      <c r="Q159" s="29"/>
      <c r="R159" s="29"/>
      <c r="S159" s="29"/>
      <c r="T159" s="29"/>
      <c r="U159" s="29">
        <v>20</v>
      </c>
      <c r="V159" s="29">
        <v>21</v>
      </c>
      <c r="W159" s="29">
        <v>12</v>
      </c>
      <c r="X159" s="35">
        <v>21</v>
      </c>
      <c r="Y159" s="35">
        <v>11.8</v>
      </c>
      <c r="Z159" s="35"/>
      <c r="AA159" s="35"/>
      <c r="AB159" s="35"/>
      <c r="AC159" s="35"/>
      <c r="AD159" s="35"/>
      <c r="AE159" s="35"/>
    </row>
    <row r="160" spans="1:31" s="36" customFormat="1" ht="15.75" x14ac:dyDescent="0.25">
      <c r="A160" s="5" t="s">
        <v>217</v>
      </c>
      <c r="B160" s="6" t="s">
        <v>183</v>
      </c>
      <c r="C160" s="11">
        <v>54.54</v>
      </c>
      <c r="D160" s="29">
        <v>49</v>
      </c>
      <c r="E160" s="29">
        <v>42</v>
      </c>
      <c r="F160" s="30">
        <f t="shared" si="10"/>
        <v>0.77007700770077014</v>
      </c>
      <c r="G160" s="29">
        <v>2</v>
      </c>
      <c r="H160" s="29">
        <v>5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2</v>
      </c>
      <c r="W160" s="29">
        <v>5</v>
      </c>
      <c r="X160" s="35">
        <v>2</v>
      </c>
      <c r="Y160" s="35">
        <v>4.0999999999999996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219</v>
      </c>
      <c r="B161" s="10" t="s">
        <v>185</v>
      </c>
      <c r="C161" s="7">
        <v>35.200000000000003</v>
      </c>
      <c r="D161" s="29">
        <v>194</v>
      </c>
      <c r="E161" s="29">
        <v>190</v>
      </c>
      <c r="F161" s="30">
        <f t="shared" si="10"/>
        <v>5.3977272727272725</v>
      </c>
      <c r="G161" s="29">
        <v>23</v>
      </c>
      <c r="H161" s="29">
        <v>11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v>0</v>
      </c>
      <c r="V161" s="29">
        <v>22</v>
      </c>
      <c r="W161" s="29">
        <v>12</v>
      </c>
      <c r="X161" s="35">
        <v>22</v>
      </c>
      <c r="Y161" s="35">
        <v>12</v>
      </c>
      <c r="Z161" s="35"/>
      <c r="AA161" s="35"/>
      <c r="AB161" s="35"/>
      <c r="AC161" s="35"/>
      <c r="AD161" s="35"/>
      <c r="AE161" s="35"/>
    </row>
    <row r="162" spans="1:31" s="36" customFormat="1" ht="15.75" x14ac:dyDescent="0.25">
      <c r="A162" s="5" t="s">
        <v>221</v>
      </c>
      <c r="B162" s="12" t="s">
        <v>186</v>
      </c>
      <c r="C162" s="11">
        <v>27.66</v>
      </c>
      <c r="D162" s="29">
        <v>94</v>
      </c>
      <c r="E162" s="29">
        <v>88</v>
      </c>
      <c r="F162" s="30">
        <f t="shared" si="10"/>
        <v>3.1814895155459149</v>
      </c>
      <c r="G162" s="29">
        <v>4</v>
      </c>
      <c r="H162" s="29">
        <v>5</v>
      </c>
      <c r="I162" s="29"/>
      <c r="J162" s="29"/>
      <c r="K162" s="29"/>
      <c r="L162" s="29"/>
      <c r="M162" s="29"/>
      <c r="N162" s="29"/>
      <c r="O162" s="29">
        <v>0</v>
      </c>
      <c r="P162" s="29"/>
      <c r="Q162" s="29"/>
      <c r="R162" s="29"/>
      <c r="S162" s="29"/>
      <c r="T162" s="29"/>
      <c r="U162" s="29">
        <v>0</v>
      </c>
      <c r="V162" s="29">
        <v>10</v>
      </c>
      <c r="W162" s="29">
        <v>12</v>
      </c>
      <c r="X162" s="35">
        <v>4</v>
      </c>
      <c r="Y162" s="35">
        <v>4.5</v>
      </c>
      <c r="Z162" s="35"/>
      <c r="AA162" s="35"/>
      <c r="AB162" s="35"/>
      <c r="AC162" s="35"/>
      <c r="AD162" s="35"/>
      <c r="AE162" s="35"/>
    </row>
    <row r="163" spans="1:31" s="36" customFormat="1" ht="15.75" x14ac:dyDescent="0.25">
      <c r="A163" s="5" t="s">
        <v>223</v>
      </c>
      <c r="B163" s="12" t="s">
        <v>187</v>
      </c>
      <c r="C163" s="11">
        <v>91.3</v>
      </c>
      <c r="D163" s="29">
        <v>189</v>
      </c>
      <c r="E163" s="29">
        <v>258</v>
      </c>
      <c r="F163" s="30">
        <f t="shared" si="10"/>
        <v>2.8258488499452357</v>
      </c>
      <c r="G163" s="29">
        <v>7</v>
      </c>
      <c r="H163" s="29">
        <v>3.7</v>
      </c>
      <c r="I163" s="29"/>
      <c r="J163" s="29"/>
      <c r="K163" s="29"/>
      <c r="L163" s="29"/>
      <c r="M163" s="29"/>
      <c r="N163" s="29"/>
      <c r="O163" s="29">
        <v>2</v>
      </c>
      <c r="P163" s="29"/>
      <c r="Q163" s="29"/>
      <c r="R163" s="29"/>
      <c r="S163" s="29"/>
      <c r="T163" s="29"/>
      <c r="U163" s="29">
        <v>28.6</v>
      </c>
      <c r="V163" s="29">
        <v>20</v>
      </c>
      <c r="W163" s="29">
        <v>8</v>
      </c>
      <c r="X163" s="35">
        <v>20</v>
      </c>
      <c r="Y163" s="35">
        <v>7.8</v>
      </c>
      <c r="Z163" s="35"/>
      <c r="AA163" s="35"/>
      <c r="AB163" s="35"/>
      <c r="AC163" s="35"/>
      <c r="AD163" s="35"/>
      <c r="AE163" s="35"/>
    </row>
    <row r="164" spans="1:31" ht="15.75" customHeight="1" x14ac:dyDescent="0.25">
      <c r="A164" s="143" t="s">
        <v>303</v>
      </c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</row>
    <row r="165" spans="1:31" s="36" customFormat="1" x14ac:dyDescent="0.25">
      <c r="A165" s="5" t="s">
        <v>228</v>
      </c>
      <c r="B165" s="6" t="s">
        <v>45</v>
      </c>
      <c r="C165" s="11">
        <v>855.32100000000003</v>
      </c>
      <c r="D165" s="39">
        <v>406</v>
      </c>
      <c r="E165" s="39">
        <v>338</v>
      </c>
      <c r="F165" s="40">
        <f>E165/C165</f>
        <v>0.39517327412749131</v>
      </c>
      <c r="G165" s="39">
        <v>19</v>
      </c>
      <c r="H165" s="73">
        <f>G165*100/D165</f>
        <v>4.6798029556650249</v>
      </c>
      <c r="I165" s="39">
        <v>0</v>
      </c>
      <c r="J165" s="39">
        <v>2</v>
      </c>
      <c r="K165" s="39">
        <v>0</v>
      </c>
      <c r="L165" s="39">
        <v>0</v>
      </c>
      <c r="M165" s="39">
        <v>13</v>
      </c>
      <c r="N165" s="39">
        <v>4</v>
      </c>
      <c r="O165" s="39">
        <v>2</v>
      </c>
      <c r="P165" s="39">
        <v>0</v>
      </c>
      <c r="Q165" s="39">
        <v>0</v>
      </c>
      <c r="R165" s="39">
        <v>0</v>
      </c>
      <c r="S165" s="39">
        <v>2</v>
      </c>
      <c r="T165" s="39">
        <v>0</v>
      </c>
      <c r="U165" s="39">
        <f>O165*100/G165</f>
        <v>10.526315789473685</v>
      </c>
      <c r="V165" s="39">
        <v>16</v>
      </c>
      <c r="W165" s="39">
        <v>5</v>
      </c>
      <c r="X165" s="51">
        <v>15</v>
      </c>
      <c r="Y165" s="58">
        <f>X165*100/E165</f>
        <v>4.4378698224852071</v>
      </c>
      <c r="Z165" s="51">
        <v>0</v>
      </c>
      <c r="AA165" s="51">
        <v>2</v>
      </c>
      <c r="AB165" s="51">
        <v>0</v>
      </c>
      <c r="AC165" s="51">
        <v>0</v>
      </c>
      <c r="AD165" s="51">
        <v>10</v>
      </c>
      <c r="AE165" s="51">
        <v>3</v>
      </c>
    </row>
    <row r="166" spans="1:31" s="36" customFormat="1" ht="76.5" x14ac:dyDescent="0.25">
      <c r="A166" s="5"/>
      <c r="B166" s="6" t="s">
        <v>354</v>
      </c>
      <c r="C166" s="11"/>
      <c r="D166" s="39"/>
      <c r="E166" s="39"/>
      <c r="F166" s="40"/>
      <c r="G166" s="39">
        <v>1</v>
      </c>
      <c r="H166" s="73">
        <f>G166*100/D165</f>
        <v>0.24630541871921183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51">
        <v>1</v>
      </c>
      <c r="Y166" s="58">
        <f>X166*100/E165</f>
        <v>0.29585798816568049</v>
      </c>
      <c r="Z166" s="51"/>
      <c r="AA166" s="51"/>
      <c r="AB166" s="51"/>
      <c r="AC166" s="51"/>
      <c r="AD166" s="51">
        <v>1</v>
      </c>
      <c r="AE166" s="51"/>
    </row>
    <row r="167" spans="1:31" s="36" customFormat="1" ht="25.5" x14ac:dyDescent="0.25">
      <c r="A167" s="5" t="s">
        <v>229</v>
      </c>
      <c r="B167" s="17" t="s">
        <v>189</v>
      </c>
      <c r="C167" s="11">
        <v>40.64</v>
      </c>
      <c r="D167" s="39">
        <v>46</v>
      </c>
      <c r="E167" s="39">
        <v>41</v>
      </c>
      <c r="F167" s="40">
        <f t="shared" ref="F167:F177" si="11">E167/C167</f>
        <v>1.0088582677165354</v>
      </c>
      <c r="G167" s="39">
        <v>2</v>
      </c>
      <c r="H167" s="39">
        <f t="shared" ref="H167:H173" si="12">G167*100/D167</f>
        <v>4.3478260869565215</v>
      </c>
      <c r="I167" s="39"/>
      <c r="J167" s="39"/>
      <c r="K167" s="39"/>
      <c r="L167" s="39"/>
      <c r="M167" s="39"/>
      <c r="N167" s="39"/>
      <c r="O167" s="39">
        <v>2</v>
      </c>
      <c r="P167" s="39"/>
      <c r="Q167" s="39"/>
      <c r="R167" s="39"/>
      <c r="S167" s="39"/>
      <c r="T167" s="39"/>
      <c r="U167" s="39">
        <v>100</v>
      </c>
      <c r="V167" s="39">
        <v>2</v>
      </c>
      <c r="W167" s="39">
        <v>5</v>
      </c>
      <c r="X167" s="51">
        <v>2</v>
      </c>
      <c r="Y167" s="51">
        <v>4.8</v>
      </c>
      <c r="Z167" s="51"/>
      <c r="AA167" s="51"/>
      <c r="AB167" s="51"/>
      <c r="AC167" s="51"/>
      <c r="AD167" s="51"/>
      <c r="AE167" s="51"/>
    </row>
    <row r="168" spans="1:31" s="36" customFormat="1" x14ac:dyDescent="0.25">
      <c r="A168" s="5" t="s">
        <v>304</v>
      </c>
      <c r="B168" s="17" t="s">
        <v>190</v>
      </c>
      <c r="C168" s="11">
        <v>54.3</v>
      </c>
      <c r="D168" s="39">
        <v>76</v>
      </c>
      <c r="E168" s="39">
        <v>80</v>
      </c>
      <c r="F168" s="40">
        <f t="shared" si="11"/>
        <v>1.4732965009208103</v>
      </c>
      <c r="G168" s="39">
        <v>6</v>
      </c>
      <c r="H168" s="39">
        <f t="shared" si="12"/>
        <v>7.8947368421052628</v>
      </c>
      <c r="I168" s="39"/>
      <c r="J168" s="39"/>
      <c r="K168" s="39"/>
      <c r="L168" s="39"/>
      <c r="M168" s="39"/>
      <c r="N168" s="39"/>
      <c r="O168" s="39">
        <v>6</v>
      </c>
      <c r="P168" s="39"/>
      <c r="Q168" s="39"/>
      <c r="R168" s="39"/>
      <c r="S168" s="39"/>
      <c r="T168" s="39"/>
      <c r="U168" s="39">
        <v>100</v>
      </c>
      <c r="V168" s="39">
        <v>6</v>
      </c>
      <c r="W168" s="39">
        <v>8</v>
      </c>
      <c r="X168" s="51">
        <v>6</v>
      </c>
      <c r="Y168" s="51">
        <v>7.5</v>
      </c>
      <c r="Z168" s="51"/>
      <c r="AA168" s="51"/>
      <c r="AB168" s="51"/>
      <c r="AC168" s="51"/>
      <c r="AD168" s="51"/>
      <c r="AE168" s="51"/>
    </row>
    <row r="169" spans="1:31" s="36" customFormat="1" ht="25.5" x14ac:dyDescent="0.25">
      <c r="A169" s="5" t="s">
        <v>305</v>
      </c>
      <c r="B169" s="17" t="s">
        <v>191</v>
      </c>
      <c r="C169" s="11">
        <v>96.99</v>
      </c>
      <c r="D169" s="39">
        <v>237</v>
      </c>
      <c r="E169" s="39">
        <v>143</v>
      </c>
      <c r="F169" s="40">
        <f t="shared" si="11"/>
        <v>1.4743788019383441</v>
      </c>
      <c r="G169" s="39">
        <v>17</v>
      </c>
      <c r="H169" s="39">
        <f t="shared" si="12"/>
        <v>7.1729957805907176</v>
      </c>
      <c r="I169" s="39"/>
      <c r="J169" s="39"/>
      <c r="K169" s="39"/>
      <c r="L169" s="39"/>
      <c r="M169" s="39"/>
      <c r="N169" s="39"/>
      <c r="O169" s="39">
        <v>11</v>
      </c>
      <c r="P169" s="39"/>
      <c r="Q169" s="39"/>
      <c r="R169" s="39"/>
      <c r="S169" s="39"/>
      <c r="T169" s="39"/>
      <c r="U169" s="39">
        <v>64.7</v>
      </c>
      <c r="V169" s="39">
        <v>11</v>
      </c>
      <c r="W169" s="39">
        <v>8</v>
      </c>
      <c r="X169" s="51">
        <v>11</v>
      </c>
      <c r="Y169" s="51">
        <v>7.6</v>
      </c>
      <c r="Z169" s="51"/>
      <c r="AA169" s="51"/>
      <c r="AB169" s="51"/>
      <c r="AC169" s="51"/>
      <c r="AD169" s="51"/>
      <c r="AE169" s="51"/>
    </row>
    <row r="170" spans="1:31" s="36" customFormat="1" x14ac:dyDescent="0.25">
      <c r="A170" s="5" t="s">
        <v>306</v>
      </c>
      <c r="B170" s="17" t="s">
        <v>192</v>
      </c>
      <c r="C170" s="11">
        <v>31.17</v>
      </c>
      <c r="D170" s="39">
        <v>38</v>
      </c>
      <c r="E170" s="39">
        <v>37</v>
      </c>
      <c r="F170" s="40">
        <f t="shared" si="11"/>
        <v>1.1870388193776067</v>
      </c>
      <c r="G170" s="39">
        <v>3</v>
      </c>
      <c r="H170" s="39">
        <f t="shared" si="12"/>
        <v>7.8947368421052628</v>
      </c>
      <c r="I170" s="39"/>
      <c r="J170" s="39"/>
      <c r="K170" s="39"/>
      <c r="L170" s="39"/>
      <c r="M170" s="39"/>
      <c r="N170" s="39"/>
      <c r="O170" s="39">
        <v>2</v>
      </c>
      <c r="P170" s="39"/>
      <c r="Q170" s="39"/>
      <c r="R170" s="39"/>
      <c r="S170" s="39"/>
      <c r="T170" s="39"/>
      <c r="U170" s="39">
        <v>66.599999999999994</v>
      </c>
      <c r="V170" s="39">
        <v>2</v>
      </c>
      <c r="W170" s="39">
        <v>8</v>
      </c>
      <c r="X170" s="51">
        <v>2</v>
      </c>
      <c r="Y170" s="51">
        <v>5.4</v>
      </c>
      <c r="Z170" s="51"/>
      <c r="AA170" s="51"/>
      <c r="AB170" s="51"/>
      <c r="AC170" s="51"/>
      <c r="AD170" s="51"/>
      <c r="AE170" s="51"/>
    </row>
    <row r="171" spans="1:31" s="36" customFormat="1" x14ac:dyDescent="0.25">
      <c r="A171" s="5" t="s">
        <v>307</v>
      </c>
      <c r="B171" s="17" t="s">
        <v>193</v>
      </c>
      <c r="C171" s="11">
        <v>15.47</v>
      </c>
      <c r="D171" s="39">
        <v>9</v>
      </c>
      <c r="E171" s="39">
        <v>9</v>
      </c>
      <c r="F171" s="40">
        <f t="shared" si="11"/>
        <v>0.58177117000646406</v>
      </c>
      <c r="G171" s="39">
        <v>0</v>
      </c>
      <c r="H171" s="39">
        <f t="shared" si="12"/>
        <v>0</v>
      </c>
      <c r="I171" s="39"/>
      <c r="J171" s="39"/>
      <c r="K171" s="39"/>
      <c r="L171" s="39"/>
      <c r="M171" s="39"/>
      <c r="N171" s="39"/>
      <c r="O171" s="39">
        <v>0</v>
      </c>
      <c r="P171" s="39"/>
      <c r="Q171" s="39"/>
      <c r="R171" s="39"/>
      <c r="S171" s="39"/>
      <c r="T171" s="39"/>
      <c r="U171" s="39">
        <v>0</v>
      </c>
      <c r="V171" s="39">
        <v>0</v>
      </c>
      <c r="W171" s="39">
        <v>0</v>
      </c>
      <c r="X171" s="51">
        <v>0</v>
      </c>
      <c r="Y171" s="51">
        <v>0</v>
      </c>
      <c r="Z171" s="51"/>
      <c r="AA171" s="51"/>
      <c r="AB171" s="51"/>
      <c r="AC171" s="51"/>
      <c r="AD171" s="51"/>
      <c r="AE171" s="51"/>
    </row>
    <row r="172" spans="1:31" s="36" customFormat="1" x14ac:dyDescent="0.25">
      <c r="A172" s="5" t="s">
        <v>308</v>
      </c>
      <c r="B172" s="18" t="s">
        <v>194</v>
      </c>
      <c r="C172" s="11">
        <v>52.087000000000003</v>
      </c>
      <c r="D172" s="39">
        <v>77</v>
      </c>
      <c r="E172" s="39">
        <v>70</v>
      </c>
      <c r="F172" s="40">
        <f t="shared" si="11"/>
        <v>1.3439053890606101</v>
      </c>
      <c r="G172" s="39">
        <v>6</v>
      </c>
      <c r="H172" s="39">
        <f t="shared" si="12"/>
        <v>7.7922077922077921</v>
      </c>
      <c r="I172" s="39"/>
      <c r="J172" s="39"/>
      <c r="K172" s="39"/>
      <c r="L172" s="39"/>
      <c r="M172" s="39"/>
      <c r="N172" s="39"/>
      <c r="O172" s="39">
        <v>5</v>
      </c>
      <c r="P172" s="39"/>
      <c r="Q172" s="39"/>
      <c r="R172" s="39"/>
      <c r="S172" s="39"/>
      <c r="T172" s="39"/>
      <c r="U172" s="39">
        <v>83.3</v>
      </c>
      <c r="V172" s="39">
        <v>5</v>
      </c>
      <c r="W172" s="39">
        <v>8</v>
      </c>
      <c r="X172" s="51">
        <v>5</v>
      </c>
      <c r="Y172" s="51">
        <v>7.1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309</v>
      </c>
      <c r="B173" s="18" t="s">
        <v>195</v>
      </c>
      <c r="C173" s="9">
        <v>59.41</v>
      </c>
      <c r="D173" s="39">
        <v>90</v>
      </c>
      <c r="E173" s="39">
        <v>97</v>
      </c>
      <c r="F173" s="40">
        <f t="shared" si="11"/>
        <v>1.6327217640127925</v>
      </c>
      <c r="G173" s="39">
        <v>2</v>
      </c>
      <c r="H173" s="39">
        <f t="shared" si="12"/>
        <v>2.2222222222222223</v>
      </c>
      <c r="I173" s="39"/>
      <c r="J173" s="39"/>
      <c r="K173" s="39"/>
      <c r="L173" s="39"/>
      <c r="M173" s="39"/>
      <c r="N173" s="39"/>
      <c r="O173" s="39">
        <v>1</v>
      </c>
      <c r="P173" s="39"/>
      <c r="Q173" s="39"/>
      <c r="R173" s="39"/>
      <c r="S173" s="39"/>
      <c r="T173" s="39"/>
      <c r="U173" s="39">
        <v>50</v>
      </c>
      <c r="V173" s="39">
        <v>7</v>
      </c>
      <c r="W173" s="39">
        <v>8</v>
      </c>
      <c r="X173" s="51">
        <v>7</v>
      </c>
      <c r="Y173" s="51">
        <v>7.2</v>
      </c>
      <c r="Z173" s="51"/>
      <c r="AA173" s="51"/>
      <c r="AB173" s="51"/>
      <c r="AC173" s="51"/>
      <c r="AD173" s="51"/>
      <c r="AE173" s="51"/>
    </row>
    <row r="174" spans="1:31" s="36" customFormat="1" x14ac:dyDescent="0.25">
      <c r="A174" s="5" t="s">
        <v>310</v>
      </c>
      <c r="B174" s="18" t="s">
        <v>196</v>
      </c>
      <c r="C174" s="11">
        <v>56.618000000000002</v>
      </c>
      <c r="D174" s="39">
        <v>66</v>
      </c>
      <c r="E174" s="39">
        <v>67</v>
      </c>
      <c r="F174" s="40">
        <f t="shared" si="11"/>
        <v>1.1833692465293721</v>
      </c>
      <c r="G174" s="39">
        <v>5</v>
      </c>
      <c r="H174" s="39">
        <v>7.5</v>
      </c>
      <c r="I174" s="39"/>
      <c r="J174" s="39"/>
      <c r="K174" s="39"/>
      <c r="L174" s="39"/>
      <c r="M174" s="39"/>
      <c r="N174" s="39"/>
      <c r="O174" s="39">
        <v>1</v>
      </c>
      <c r="P174" s="39"/>
      <c r="Q174" s="39"/>
      <c r="R174" s="39"/>
      <c r="S174" s="39"/>
      <c r="T174" s="39"/>
      <c r="U174" s="39">
        <v>20</v>
      </c>
      <c r="V174" s="39">
        <v>5</v>
      </c>
      <c r="W174" s="39">
        <v>8</v>
      </c>
      <c r="X174" s="51">
        <v>5</v>
      </c>
      <c r="Y174" s="51">
        <v>7.4</v>
      </c>
      <c r="Z174" s="51"/>
      <c r="AA174" s="51"/>
      <c r="AB174" s="51"/>
      <c r="AC174" s="51"/>
      <c r="AD174" s="51"/>
      <c r="AE174" s="51"/>
    </row>
    <row r="175" spans="1:31" s="36" customFormat="1" x14ac:dyDescent="0.25">
      <c r="A175" s="5" t="s">
        <v>311</v>
      </c>
      <c r="B175" s="18" t="s">
        <v>197</v>
      </c>
      <c r="C175" s="7">
        <v>40.75</v>
      </c>
      <c r="D175" s="39">
        <v>47</v>
      </c>
      <c r="E175" s="39">
        <v>53</v>
      </c>
      <c r="F175" s="40">
        <f t="shared" si="11"/>
        <v>1.3006134969325154</v>
      </c>
      <c r="G175" s="39">
        <v>2</v>
      </c>
      <c r="H175" s="39">
        <v>5</v>
      </c>
      <c r="I175" s="39"/>
      <c r="J175" s="39"/>
      <c r="K175" s="39"/>
      <c r="L175" s="39"/>
      <c r="M175" s="39"/>
      <c r="N175" s="39"/>
      <c r="O175" s="39">
        <v>0</v>
      </c>
      <c r="P175" s="39"/>
      <c r="Q175" s="39"/>
      <c r="R175" s="39"/>
      <c r="S175" s="39"/>
      <c r="T175" s="39"/>
      <c r="U175" s="39">
        <v>0</v>
      </c>
      <c r="V175" s="39">
        <v>4</v>
      </c>
      <c r="W175" s="39">
        <v>8</v>
      </c>
      <c r="X175" s="51">
        <v>2</v>
      </c>
      <c r="Y175" s="51">
        <v>3.7</v>
      </c>
      <c r="Z175" s="51"/>
      <c r="AA175" s="51"/>
      <c r="AB175" s="51"/>
      <c r="AC175" s="51"/>
      <c r="AD175" s="51"/>
      <c r="AE175" s="51"/>
    </row>
    <row r="176" spans="1:31" s="36" customFormat="1" x14ac:dyDescent="0.25">
      <c r="A176" s="5" t="s">
        <v>312</v>
      </c>
      <c r="B176" s="19" t="s">
        <v>198</v>
      </c>
      <c r="C176" s="11">
        <v>57.71</v>
      </c>
      <c r="D176" s="39">
        <v>130</v>
      </c>
      <c r="E176" s="39">
        <v>162</v>
      </c>
      <c r="F176" s="40">
        <f t="shared" si="11"/>
        <v>2.8071391439958413</v>
      </c>
      <c r="G176" s="39">
        <v>6</v>
      </c>
      <c r="H176" s="39">
        <v>5</v>
      </c>
      <c r="I176" s="39"/>
      <c r="J176" s="39"/>
      <c r="K176" s="39"/>
      <c r="L176" s="39"/>
      <c r="M176" s="39"/>
      <c r="N176" s="39"/>
      <c r="O176" s="39">
        <v>2</v>
      </c>
      <c r="P176" s="39"/>
      <c r="Q176" s="39"/>
      <c r="R176" s="39"/>
      <c r="S176" s="39"/>
      <c r="T176" s="39"/>
      <c r="U176" s="39">
        <v>33</v>
      </c>
      <c r="V176" s="39">
        <v>12</v>
      </c>
      <c r="W176" s="39">
        <v>8</v>
      </c>
      <c r="X176" s="51">
        <v>10</v>
      </c>
      <c r="Y176" s="51">
        <v>6.2</v>
      </c>
      <c r="Z176" s="51"/>
      <c r="AA176" s="51"/>
      <c r="AB176" s="51"/>
      <c r="AC176" s="51"/>
      <c r="AD176" s="51"/>
      <c r="AE176" s="51"/>
    </row>
    <row r="177" spans="1:31" s="36" customFormat="1" x14ac:dyDescent="0.25">
      <c r="A177" s="5" t="s">
        <v>313</v>
      </c>
      <c r="B177" s="19" t="s">
        <v>199</v>
      </c>
      <c r="C177" s="11">
        <v>69.009</v>
      </c>
      <c r="D177" s="39">
        <v>91</v>
      </c>
      <c r="E177" s="39">
        <v>69</v>
      </c>
      <c r="F177" s="40">
        <f t="shared" si="11"/>
        <v>0.99986958222840494</v>
      </c>
      <c r="G177" s="39">
        <v>2</v>
      </c>
      <c r="H177" s="39">
        <v>3</v>
      </c>
      <c r="I177" s="39"/>
      <c r="J177" s="39"/>
      <c r="K177" s="39"/>
      <c r="L177" s="39"/>
      <c r="M177" s="39"/>
      <c r="N177" s="39"/>
      <c r="O177" s="39">
        <v>0</v>
      </c>
      <c r="P177" s="39"/>
      <c r="Q177" s="39"/>
      <c r="R177" s="39"/>
      <c r="S177" s="39"/>
      <c r="T177" s="39"/>
      <c r="U177" s="39">
        <v>0</v>
      </c>
      <c r="V177" s="39">
        <v>3</v>
      </c>
      <c r="W177" s="39">
        <v>5</v>
      </c>
      <c r="X177" s="51">
        <v>2</v>
      </c>
      <c r="Y177" s="51">
        <v>2.8</v>
      </c>
      <c r="Z177" s="51"/>
      <c r="AA177" s="51"/>
      <c r="AB177" s="51"/>
      <c r="AC177" s="51"/>
      <c r="AD177" s="51"/>
      <c r="AE177" s="51"/>
    </row>
    <row r="178" spans="1:31" ht="15.75" customHeight="1" x14ac:dyDescent="0.25">
      <c r="A178" s="143" t="s">
        <v>314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</row>
    <row r="179" spans="1:31" s="36" customFormat="1" x14ac:dyDescent="0.25">
      <c r="A179" s="5" t="s">
        <v>231</v>
      </c>
      <c r="B179" s="6" t="s">
        <v>26</v>
      </c>
      <c r="C179" s="11">
        <v>937.18</v>
      </c>
      <c r="D179" s="39">
        <v>478</v>
      </c>
      <c r="E179" s="39">
        <v>302</v>
      </c>
      <c r="F179" s="40">
        <f>E179/C179</f>
        <v>0.32224332572184639</v>
      </c>
      <c r="G179" s="44">
        <v>14</v>
      </c>
      <c r="H179" s="39">
        <v>2.9</v>
      </c>
      <c r="I179" s="39">
        <v>0</v>
      </c>
      <c r="J179" s="39">
        <v>2</v>
      </c>
      <c r="K179" s="39">
        <v>0</v>
      </c>
      <c r="L179" s="44">
        <v>0</v>
      </c>
      <c r="M179" s="39">
        <v>9</v>
      </c>
      <c r="N179" s="39">
        <v>3</v>
      </c>
      <c r="O179" s="39">
        <v>6</v>
      </c>
      <c r="P179" s="44">
        <v>1</v>
      </c>
      <c r="Q179" s="39">
        <v>0</v>
      </c>
      <c r="R179" s="44">
        <v>0</v>
      </c>
      <c r="S179" s="39">
        <v>2</v>
      </c>
      <c r="T179" s="39">
        <v>3</v>
      </c>
      <c r="U179" s="39">
        <v>42.8</v>
      </c>
      <c r="V179" s="39">
        <v>15</v>
      </c>
      <c r="W179" s="39">
        <v>5</v>
      </c>
      <c r="X179" s="51">
        <v>15</v>
      </c>
      <c r="Y179" s="51">
        <v>5</v>
      </c>
      <c r="Z179" s="51">
        <v>0</v>
      </c>
      <c r="AA179" s="51">
        <v>2</v>
      </c>
      <c r="AB179" s="51">
        <v>0</v>
      </c>
      <c r="AC179" s="51">
        <v>0</v>
      </c>
      <c r="AD179" s="51">
        <v>10</v>
      </c>
      <c r="AE179" s="51">
        <v>3</v>
      </c>
    </row>
    <row r="180" spans="1:31" s="36" customFormat="1" ht="38.25" x14ac:dyDescent="0.25">
      <c r="A180" s="5" t="s">
        <v>232</v>
      </c>
      <c r="B180" s="6" t="s">
        <v>202</v>
      </c>
      <c r="C180" s="11">
        <v>194.708</v>
      </c>
      <c r="D180" s="39">
        <v>95</v>
      </c>
      <c r="E180" s="39">
        <v>118</v>
      </c>
      <c r="F180" s="40">
        <f>E180/C180</f>
        <v>0.60603570474762214</v>
      </c>
      <c r="G180" s="44">
        <v>4</v>
      </c>
      <c r="H180" s="39">
        <v>4.2</v>
      </c>
      <c r="I180" s="39"/>
      <c r="J180" s="39"/>
      <c r="K180" s="39"/>
      <c r="L180" s="44"/>
      <c r="M180" s="39"/>
      <c r="N180" s="39"/>
      <c r="O180" s="39">
        <v>4</v>
      </c>
      <c r="P180" s="44"/>
      <c r="Q180" s="39"/>
      <c r="R180" s="44"/>
      <c r="S180" s="39"/>
      <c r="T180" s="39"/>
      <c r="U180" s="39">
        <v>100</v>
      </c>
      <c r="V180" s="39">
        <v>5</v>
      </c>
      <c r="W180" s="39">
        <v>5</v>
      </c>
      <c r="X180" s="51">
        <v>5</v>
      </c>
      <c r="Y180" s="51">
        <v>5</v>
      </c>
      <c r="Z180" s="51"/>
      <c r="AA180" s="51"/>
      <c r="AB180" s="51"/>
      <c r="AC180" s="51"/>
      <c r="AD180" s="51"/>
      <c r="AE180" s="51"/>
    </row>
    <row r="181" spans="1:31" s="36" customFormat="1" ht="38.25" x14ac:dyDescent="0.25">
      <c r="A181" s="5" t="s">
        <v>234</v>
      </c>
      <c r="B181" s="6" t="s">
        <v>204</v>
      </c>
      <c r="C181" s="11">
        <v>79.358000000000004</v>
      </c>
      <c r="D181" s="39">
        <v>0</v>
      </c>
      <c r="E181" s="39">
        <v>0</v>
      </c>
      <c r="F181" s="40">
        <f>E181/C181</f>
        <v>0</v>
      </c>
      <c r="G181" s="44">
        <v>0</v>
      </c>
      <c r="H181" s="39">
        <v>0</v>
      </c>
      <c r="I181" s="39"/>
      <c r="J181" s="39"/>
      <c r="K181" s="39"/>
      <c r="L181" s="44"/>
      <c r="M181" s="39"/>
      <c r="N181" s="39"/>
      <c r="O181" s="39">
        <v>0</v>
      </c>
      <c r="P181" s="44"/>
      <c r="Q181" s="39"/>
      <c r="R181" s="44"/>
      <c r="S181" s="39"/>
      <c r="T181" s="39"/>
      <c r="U181" s="39">
        <v>0</v>
      </c>
      <c r="V181" s="39">
        <v>0</v>
      </c>
      <c r="W181" s="39">
        <v>0</v>
      </c>
      <c r="X181" s="51">
        <v>0</v>
      </c>
      <c r="Y181" s="51">
        <v>0</v>
      </c>
      <c r="Z181" s="51"/>
      <c r="AA181" s="51"/>
      <c r="AB181" s="51"/>
      <c r="AC181" s="51"/>
      <c r="AD181" s="51"/>
      <c r="AE181" s="51"/>
    </row>
    <row r="182" spans="1:31" s="36" customFormat="1" x14ac:dyDescent="0.25">
      <c r="A182" s="5" t="s">
        <v>236</v>
      </c>
      <c r="B182" s="6" t="s">
        <v>106</v>
      </c>
      <c r="C182" s="11">
        <v>69.006</v>
      </c>
      <c r="D182" s="39">
        <v>190</v>
      </c>
      <c r="E182" s="39">
        <v>193</v>
      </c>
      <c r="F182" s="40">
        <f>E182/C182</f>
        <v>2.7968582442106484</v>
      </c>
      <c r="G182" s="44">
        <v>15</v>
      </c>
      <c r="H182" s="39">
        <v>7.9</v>
      </c>
      <c r="I182" s="39"/>
      <c r="J182" s="39"/>
      <c r="K182" s="39"/>
      <c r="L182" s="44"/>
      <c r="M182" s="39"/>
      <c r="N182" s="39"/>
      <c r="O182" s="39">
        <v>6</v>
      </c>
      <c r="P182" s="44"/>
      <c r="Q182" s="39"/>
      <c r="R182" s="44"/>
      <c r="S182" s="39"/>
      <c r="T182" s="39"/>
      <c r="U182" s="39">
        <v>40</v>
      </c>
      <c r="V182" s="39">
        <v>15</v>
      </c>
      <c r="W182" s="39">
        <v>8</v>
      </c>
      <c r="X182" s="51">
        <v>15</v>
      </c>
      <c r="Y182" s="51">
        <v>8</v>
      </c>
      <c r="Z182" s="51"/>
      <c r="AA182" s="51"/>
      <c r="AB182" s="51"/>
      <c r="AC182" s="51"/>
      <c r="AD182" s="51"/>
      <c r="AE182" s="51"/>
    </row>
    <row r="183" spans="1:31" ht="15.75" customHeight="1" x14ac:dyDescent="0.25">
      <c r="A183" s="143" t="s">
        <v>315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</row>
    <row r="184" spans="1:31" s="36" customFormat="1" ht="15.75" x14ac:dyDescent="0.25">
      <c r="A184" s="5" t="s">
        <v>239</v>
      </c>
      <c r="B184" s="6" t="s">
        <v>45</v>
      </c>
      <c r="C184" s="11">
        <v>191.70400000000001</v>
      </c>
      <c r="D184" s="29">
        <v>0</v>
      </c>
      <c r="E184" s="29">
        <v>3</v>
      </c>
      <c r="F184" s="30">
        <f>E184/C184</f>
        <v>1.5649125735508911E-2</v>
      </c>
      <c r="G184" s="29">
        <v>0</v>
      </c>
      <c r="H184" s="29"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0</v>
      </c>
      <c r="W184" s="29">
        <v>5</v>
      </c>
      <c r="X184" s="42">
        <v>0</v>
      </c>
      <c r="Y184" s="42">
        <v>0</v>
      </c>
      <c r="Z184" s="42"/>
      <c r="AA184" s="42"/>
      <c r="AB184" s="42"/>
      <c r="AC184" s="42"/>
      <c r="AD184" s="42"/>
      <c r="AE184" s="42"/>
    </row>
    <row r="185" spans="1:31" s="36" customFormat="1" ht="38.25" x14ac:dyDescent="0.25">
      <c r="A185" s="5" t="s">
        <v>240</v>
      </c>
      <c r="B185" s="6" t="s">
        <v>208</v>
      </c>
      <c r="C185" s="11">
        <v>89.71</v>
      </c>
      <c r="D185" s="29">
        <v>9</v>
      </c>
      <c r="E185" s="29">
        <v>34</v>
      </c>
      <c r="F185" s="30">
        <f t="shared" ref="F185:F196" si="13">E185/C185</f>
        <v>0.37899899676736154</v>
      </c>
      <c r="G185" s="29">
        <v>0</v>
      </c>
      <c r="H185" s="29"/>
      <c r="I185" s="29"/>
      <c r="J185" s="29"/>
      <c r="K185" s="29"/>
      <c r="L185" s="29"/>
      <c r="M185" s="29"/>
      <c r="N185" s="29"/>
      <c r="O185" s="29">
        <v>0</v>
      </c>
      <c r="P185" s="29"/>
      <c r="Q185" s="29"/>
      <c r="R185" s="29"/>
      <c r="S185" s="29"/>
      <c r="T185" s="29"/>
      <c r="U185" s="29">
        <v>0</v>
      </c>
      <c r="V185" s="29">
        <v>1</v>
      </c>
      <c r="W185" s="29">
        <v>5</v>
      </c>
      <c r="X185" s="42">
        <v>1</v>
      </c>
      <c r="Y185" s="42">
        <v>2.9</v>
      </c>
      <c r="Z185" s="42"/>
      <c r="AA185" s="42"/>
      <c r="AB185" s="42"/>
      <c r="AC185" s="42"/>
      <c r="AD185" s="42"/>
      <c r="AE185" s="42"/>
    </row>
    <row r="186" spans="1:31" s="36" customFormat="1" ht="38.25" x14ac:dyDescent="0.25">
      <c r="A186" s="5" t="s">
        <v>242</v>
      </c>
      <c r="B186" s="6" t="s">
        <v>210</v>
      </c>
      <c r="C186" s="9">
        <v>105.1</v>
      </c>
      <c r="D186" s="29">
        <v>0</v>
      </c>
      <c r="E186" s="29">
        <v>0</v>
      </c>
      <c r="F186" s="30">
        <f t="shared" si="13"/>
        <v>0</v>
      </c>
      <c r="G186" s="29">
        <v>0</v>
      </c>
      <c r="H186" s="29"/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0</v>
      </c>
      <c r="W186" s="29">
        <v>0</v>
      </c>
      <c r="X186" s="42">
        <v>0</v>
      </c>
      <c r="Y186" s="42">
        <v>0</v>
      </c>
      <c r="Z186" s="42"/>
      <c r="AA186" s="42"/>
      <c r="AB186" s="42"/>
      <c r="AC186" s="42"/>
      <c r="AD186" s="42"/>
      <c r="AE186" s="42"/>
    </row>
    <row r="187" spans="1:31" s="36" customFormat="1" ht="38.25" x14ac:dyDescent="0.25">
      <c r="A187" s="5" t="s">
        <v>316</v>
      </c>
      <c r="B187" s="6" t="s">
        <v>212</v>
      </c>
      <c r="C187" s="9">
        <v>122.196</v>
      </c>
      <c r="D187" s="29">
        <v>3</v>
      </c>
      <c r="E187" s="29">
        <v>19</v>
      </c>
      <c r="F187" s="30">
        <f t="shared" si="13"/>
        <v>0.15548790467773085</v>
      </c>
      <c r="G187" s="29">
        <v>0</v>
      </c>
      <c r="H187" s="29"/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0</v>
      </c>
      <c r="W187" s="29">
        <v>0</v>
      </c>
      <c r="X187" s="42">
        <v>0</v>
      </c>
      <c r="Y187" s="42">
        <v>0</v>
      </c>
      <c r="Z187" s="42"/>
      <c r="AA187" s="42"/>
      <c r="AB187" s="42"/>
      <c r="AC187" s="42"/>
      <c r="AD187" s="42"/>
      <c r="AE187" s="42"/>
    </row>
    <row r="188" spans="1:31" s="36" customFormat="1" ht="38.25" x14ac:dyDescent="0.25">
      <c r="A188" s="5" t="s">
        <v>317</v>
      </c>
      <c r="B188" s="6" t="s">
        <v>214</v>
      </c>
      <c r="C188" s="11">
        <v>78.5</v>
      </c>
      <c r="D188" s="29">
        <v>14</v>
      </c>
      <c r="E188" s="29">
        <v>13</v>
      </c>
      <c r="F188" s="30">
        <f t="shared" si="13"/>
        <v>0.16560509554140126</v>
      </c>
      <c r="G188" s="29">
        <v>0</v>
      </c>
      <c r="H188" s="29"/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0</v>
      </c>
      <c r="W188" s="29">
        <v>0</v>
      </c>
      <c r="X188" s="42">
        <v>0</v>
      </c>
      <c r="Y188" s="42">
        <v>0</v>
      </c>
      <c r="Z188" s="42"/>
      <c r="AA188" s="42"/>
      <c r="AB188" s="42"/>
      <c r="AC188" s="42"/>
      <c r="AD188" s="42"/>
      <c r="AE188" s="42"/>
    </row>
    <row r="189" spans="1:31" s="36" customFormat="1" ht="38.25" x14ac:dyDescent="0.25">
      <c r="A189" s="5" t="s">
        <v>318</v>
      </c>
      <c r="B189" s="6" t="s">
        <v>216</v>
      </c>
      <c r="C189" s="7">
        <v>81</v>
      </c>
      <c r="D189" s="29">
        <v>2</v>
      </c>
      <c r="E189" s="29">
        <v>0</v>
      </c>
      <c r="F189" s="30">
        <f t="shared" si="13"/>
        <v>0</v>
      </c>
      <c r="G189" s="29">
        <v>0</v>
      </c>
      <c r="H189" s="29"/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42">
        <v>0</v>
      </c>
      <c r="Y189" s="42">
        <v>0</v>
      </c>
      <c r="Z189" s="42"/>
      <c r="AA189" s="42"/>
      <c r="AB189" s="42"/>
      <c r="AC189" s="42"/>
      <c r="AD189" s="42"/>
      <c r="AE189" s="42"/>
    </row>
    <row r="190" spans="1:31" s="36" customFormat="1" ht="38.25" x14ac:dyDescent="0.25">
      <c r="A190" s="5" t="s">
        <v>319</v>
      </c>
      <c r="B190" s="6" t="s">
        <v>218</v>
      </c>
      <c r="C190" s="11">
        <v>49.628</v>
      </c>
      <c r="D190" s="29">
        <v>69</v>
      </c>
      <c r="E190" s="29">
        <v>79</v>
      </c>
      <c r="F190" s="30">
        <f t="shared" si="13"/>
        <v>1.5918433142580801</v>
      </c>
      <c r="G190" s="29">
        <v>2</v>
      </c>
      <c r="H190" s="29">
        <v>2.9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6</v>
      </c>
      <c r="W190" s="29">
        <v>8</v>
      </c>
      <c r="X190" s="42">
        <v>2</v>
      </c>
      <c r="Y190" s="42">
        <v>2.5</v>
      </c>
      <c r="Z190" s="42"/>
      <c r="AA190" s="42"/>
      <c r="AB190" s="42"/>
      <c r="AC190" s="42"/>
      <c r="AD190" s="42"/>
      <c r="AE190" s="42"/>
    </row>
    <row r="191" spans="1:31" s="36" customFormat="1" ht="38.25" x14ac:dyDescent="0.25">
      <c r="A191" s="5" t="s">
        <v>320</v>
      </c>
      <c r="B191" s="6" t="s">
        <v>220</v>
      </c>
      <c r="C191" s="11">
        <v>66.254999999999995</v>
      </c>
      <c r="D191" s="29">
        <v>26</v>
      </c>
      <c r="E191" s="29">
        <v>27</v>
      </c>
      <c r="F191" s="30">
        <f t="shared" si="13"/>
        <v>0.40751641385555809</v>
      </c>
      <c r="G191" s="29">
        <v>0</v>
      </c>
      <c r="H191" s="29"/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1</v>
      </c>
      <c r="W191" s="29">
        <v>5</v>
      </c>
      <c r="X191" s="42">
        <v>1</v>
      </c>
      <c r="Y191" s="42">
        <v>5</v>
      </c>
      <c r="Z191" s="42"/>
      <c r="AA191" s="42"/>
      <c r="AB191" s="42"/>
      <c r="AC191" s="42"/>
      <c r="AD191" s="42"/>
      <c r="AE191" s="42"/>
    </row>
    <row r="192" spans="1:31" s="36" customFormat="1" ht="38.25" x14ac:dyDescent="0.25">
      <c r="A192" s="5" t="s">
        <v>321</v>
      </c>
      <c r="B192" s="6" t="s">
        <v>222</v>
      </c>
      <c r="C192" s="11">
        <v>34.526000000000003</v>
      </c>
      <c r="D192" s="29">
        <v>263</v>
      </c>
      <c r="E192" s="29">
        <v>273</v>
      </c>
      <c r="F192" s="30">
        <f t="shared" si="13"/>
        <v>7.9070845160169139</v>
      </c>
      <c r="G192" s="29">
        <v>25</v>
      </c>
      <c r="H192" s="29">
        <v>9.5</v>
      </c>
      <c r="I192" s="29"/>
      <c r="J192" s="29"/>
      <c r="K192" s="29"/>
      <c r="L192" s="29"/>
      <c r="M192" s="29"/>
      <c r="N192" s="29"/>
      <c r="O192" s="29">
        <v>3</v>
      </c>
      <c r="P192" s="29"/>
      <c r="Q192" s="29"/>
      <c r="R192" s="29"/>
      <c r="S192" s="29"/>
      <c r="T192" s="29"/>
      <c r="U192" s="29">
        <v>12</v>
      </c>
      <c r="V192" s="29">
        <v>40</v>
      </c>
      <c r="W192" s="29">
        <v>15</v>
      </c>
      <c r="X192" s="42">
        <v>32</v>
      </c>
      <c r="Y192" s="42">
        <v>11.7</v>
      </c>
      <c r="Z192" s="42"/>
      <c r="AA192" s="42"/>
      <c r="AB192" s="42"/>
      <c r="AC192" s="42"/>
      <c r="AD192" s="42"/>
      <c r="AE192" s="42"/>
    </row>
    <row r="193" spans="1:31" s="36" customFormat="1" ht="15.75" x14ac:dyDescent="0.25">
      <c r="A193" s="5" t="s">
        <v>322</v>
      </c>
      <c r="B193" s="6" t="s">
        <v>224</v>
      </c>
      <c r="C193" s="11">
        <v>12.46</v>
      </c>
      <c r="D193" s="29">
        <v>41</v>
      </c>
      <c r="E193" s="29">
        <v>32</v>
      </c>
      <c r="F193" s="30">
        <f t="shared" si="13"/>
        <v>2.5682182985553772</v>
      </c>
      <c r="G193" s="29">
        <v>2</v>
      </c>
      <c r="H193" s="29">
        <v>4.8</v>
      </c>
      <c r="I193" s="29"/>
      <c r="J193" s="29"/>
      <c r="K193" s="29"/>
      <c r="L193" s="29"/>
      <c r="M193" s="29"/>
      <c r="N193" s="29"/>
      <c r="O193" s="29">
        <v>1</v>
      </c>
      <c r="P193" s="29"/>
      <c r="Q193" s="29"/>
      <c r="R193" s="29"/>
      <c r="S193" s="29"/>
      <c r="T193" s="29"/>
      <c r="U193" s="29">
        <v>50</v>
      </c>
      <c r="V193" s="29">
        <v>2</v>
      </c>
      <c r="W193" s="29">
        <v>8</v>
      </c>
      <c r="X193" s="42">
        <v>2</v>
      </c>
      <c r="Y193" s="42">
        <v>6.3</v>
      </c>
      <c r="Z193" s="42"/>
      <c r="AA193" s="42"/>
      <c r="AB193" s="42"/>
      <c r="AC193" s="42"/>
      <c r="AD193" s="42"/>
      <c r="AE193" s="42"/>
    </row>
    <row r="194" spans="1:31" s="36" customFormat="1" ht="15.75" x14ac:dyDescent="0.25">
      <c r="A194" s="5" t="s">
        <v>323</v>
      </c>
      <c r="B194" s="6" t="s">
        <v>225</v>
      </c>
      <c r="C194" s="11">
        <v>11.24</v>
      </c>
      <c r="D194" s="29">
        <v>42</v>
      </c>
      <c r="E194" s="29">
        <v>30</v>
      </c>
      <c r="F194" s="30">
        <f t="shared" si="13"/>
        <v>2.6690391459074734</v>
      </c>
      <c r="G194" s="29">
        <v>2</v>
      </c>
      <c r="H194" s="29">
        <v>4.7</v>
      </c>
      <c r="I194" s="29"/>
      <c r="J194" s="29"/>
      <c r="K194" s="29"/>
      <c r="L194" s="29"/>
      <c r="M194" s="29"/>
      <c r="N194" s="29"/>
      <c r="O194" s="29">
        <v>0</v>
      </c>
      <c r="P194" s="29"/>
      <c r="Q194" s="29"/>
      <c r="R194" s="29"/>
      <c r="S194" s="29"/>
      <c r="T194" s="29"/>
      <c r="U194" s="29">
        <v>0</v>
      </c>
      <c r="V194" s="29">
        <v>2</v>
      </c>
      <c r="W194" s="29">
        <v>8</v>
      </c>
      <c r="X194" s="42">
        <v>2</v>
      </c>
      <c r="Y194" s="42">
        <v>6.6</v>
      </c>
      <c r="Z194" s="42"/>
      <c r="AA194" s="42"/>
      <c r="AB194" s="42"/>
      <c r="AC194" s="42"/>
      <c r="AD194" s="42"/>
      <c r="AE194" s="42"/>
    </row>
    <row r="195" spans="1:31" s="36" customFormat="1" ht="15.75" x14ac:dyDescent="0.25">
      <c r="A195" s="5" t="s">
        <v>324</v>
      </c>
      <c r="B195" s="6" t="s">
        <v>226</v>
      </c>
      <c r="C195" s="7">
        <v>15.074999999999999</v>
      </c>
      <c r="D195" s="29">
        <v>91</v>
      </c>
      <c r="E195" s="29">
        <v>0</v>
      </c>
      <c r="F195" s="30">
        <f t="shared" si="13"/>
        <v>0</v>
      </c>
      <c r="G195" s="29">
        <v>9</v>
      </c>
      <c r="H195" s="29">
        <v>9.8000000000000007</v>
      </c>
      <c r="I195" s="29"/>
      <c r="J195" s="29"/>
      <c r="K195" s="29"/>
      <c r="L195" s="29"/>
      <c r="M195" s="29"/>
      <c r="N195" s="29"/>
      <c r="O195" s="29">
        <v>0</v>
      </c>
      <c r="P195" s="29"/>
      <c r="Q195" s="29"/>
      <c r="R195" s="29"/>
      <c r="S195" s="29"/>
      <c r="T195" s="29"/>
      <c r="U195" s="29">
        <v>0</v>
      </c>
      <c r="V195" s="29">
        <v>0</v>
      </c>
      <c r="W195" s="29">
        <v>0</v>
      </c>
      <c r="X195" s="42">
        <v>0</v>
      </c>
      <c r="Y195" s="42">
        <v>0</v>
      </c>
      <c r="Z195" s="42"/>
      <c r="AA195" s="42"/>
      <c r="AB195" s="42"/>
      <c r="AC195" s="42"/>
      <c r="AD195" s="42"/>
      <c r="AE195" s="42"/>
    </row>
    <row r="196" spans="1:31" s="36" customFormat="1" ht="15.75" x14ac:dyDescent="0.25">
      <c r="A196" s="5" t="s">
        <v>325</v>
      </c>
      <c r="B196" s="6" t="s">
        <v>227</v>
      </c>
      <c r="C196" s="11">
        <v>48.601999999999997</v>
      </c>
      <c r="D196" s="29">
        <v>85</v>
      </c>
      <c r="E196" s="29">
        <v>78</v>
      </c>
      <c r="F196" s="30">
        <f t="shared" si="13"/>
        <v>1.6048722274803506</v>
      </c>
      <c r="G196" s="29">
        <v>6</v>
      </c>
      <c r="H196" s="29">
        <v>8</v>
      </c>
      <c r="I196" s="29"/>
      <c r="J196" s="29"/>
      <c r="K196" s="29"/>
      <c r="L196" s="29"/>
      <c r="M196" s="29"/>
      <c r="N196" s="29"/>
      <c r="O196" s="29">
        <v>1</v>
      </c>
      <c r="P196" s="29"/>
      <c r="Q196" s="29"/>
      <c r="R196" s="29"/>
      <c r="S196" s="29"/>
      <c r="T196" s="29"/>
      <c r="U196" s="29">
        <v>16</v>
      </c>
      <c r="V196" s="29">
        <v>6</v>
      </c>
      <c r="W196" s="29">
        <v>8</v>
      </c>
      <c r="X196" s="42">
        <v>6</v>
      </c>
      <c r="Y196" s="42">
        <v>7.7</v>
      </c>
      <c r="Z196" s="42"/>
      <c r="AA196" s="42"/>
      <c r="AB196" s="42"/>
      <c r="AC196" s="42"/>
      <c r="AD196" s="42"/>
      <c r="AE196" s="42"/>
    </row>
    <row r="197" spans="1:31" ht="15.75" customHeight="1" x14ac:dyDescent="0.25">
      <c r="A197" s="143" t="s">
        <v>326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 ht="15.75" x14ac:dyDescent="0.25">
      <c r="A198" s="5" t="s">
        <v>244</v>
      </c>
      <c r="B198" s="6" t="s">
        <v>45</v>
      </c>
      <c r="C198" s="11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/>
      <c r="J198" s="29"/>
      <c r="K198" s="29"/>
      <c r="L198" s="29"/>
      <c r="M198" s="29"/>
      <c r="N198" s="29"/>
      <c r="O198" s="29">
        <v>0</v>
      </c>
      <c r="P198" s="29"/>
      <c r="Q198" s="29"/>
      <c r="R198" s="29"/>
      <c r="S198" s="29"/>
      <c r="T198" s="29"/>
      <c r="U198" s="29">
        <v>0</v>
      </c>
      <c r="V198" s="29">
        <v>0</v>
      </c>
      <c r="W198" s="29">
        <v>0</v>
      </c>
      <c r="X198" s="42">
        <v>0</v>
      </c>
      <c r="Y198" s="42">
        <v>0</v>
      </c>
      <c r="Z198" s="42"/>
      <c r="AA198" s="42"/>
      <c r="AB198" s="42"/>
      <c r="AC198" s="42"/>
      <c r="AD198" s="60"/>
      <c r="AE198" s="60"/>
    </row>
    <row r="199" spans="1:31" s="36" customFormat="1" ht="38.25" x14ac:dyDescent="0.25">
      <c r="A199" s="5" t="s">
        <v>245</v>
      </c>
      <c r="B199" s="6" t="s">
        <v>230</v>
      </c>
      <c r="C199" s="11">
        <v>384.79300000000001</v>
      </c>
      <c r="D199" s="29">
        <v>180</v>
      </c>
      <c r="E199" s="29">
        <v>238</v>
      </c>
      <c r="F199" s="30">
        <v>0.62</v>
      </c>
      <c r="G199" s="29">
        <v>9</v>
      </c>
      <c r="H199" s="29">
        <v>5</v>
      </c>
      <c r="I199" s="29"/>
      <c r="J199" s="29"/>
      <c r="K199" s="29"/>
      <c r="L199" s="29"/>
      <c r="M199" s="29"/>
      <c r="N199" s="29"/>
      <c r="O199" s="29">
        <v>6</v>
      </c>
      <c r="P199" s="29"/>
      <c r="Q199" s="29"/>
      <c r="R199" s="29"/>
      <c r="S199" s="29"/>
      <c r="T199" s="29"/>
      <c r="U199" s="29">
        <v>67</v>
      </c>
      <c r="V199" s="29">
        <v>11</v>
      </c>
      <c r="W199" s="29">
        <v>5</v>
      </c>
      <c r="X199" s="42">
        <v>11</v>
      </c>
      <c r="Y199" s="42">
        <v>4.5999999999999996</v>
      </c>
      <c r="Z199" s="42"/>
      <c r="AA199" s="42"/>
      <c r="AB199" s="42"/>
      <c r="AC199" s="42"/>
      <c r="AD199" s="60"/>
      <c r="AE199" s="60"/>
    </row>
    <row r="200" spans="1:31" ht="15.75" customHeight="1" x14ac:dyDescent="0.25">
      <c r="A200" s="143" t="s">
        <v>327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</row>
    <row r="201" spans="1:31" s="36" customFormat="1" x14ac:dyDescent="0.25">
      <c r="A201" s="5" t="s">
        <v>251</v>
      </c>
      <c r="B201" s="6" t="s">
        <v>26</v>
      </c>
      <c r="C201" s="11">
        <v>247.73150000000001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39">
        <v>0</v>
      </c>
      <c r="AA201" s="51">
        <v>0</v>
      </c>
      <c r="AB201" s="51">
        <v>0</v>
      </c>
      <c r="AC201" s="51">
        <v>0</v>
      </c>
      <c r="AD201" s="51">
        <v>0</v>
      </c>
      <c r="AE201" s="51">
        <v>0</v>
      </c>
    </row>
    <row r="202" spans="1:31" s="36" customFormat="1" ht="38.25" x14ac:dyDescent="0.25">
      <c r="A202" s="5" t="s">
        <v>328</v>
      </c>
      <c r="B202" s="6" t="s">
        <v>233</v>
      </c>
      <c r="C202" s="11">
        <v>201.547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1">
        <v>0</v>
      </c>
      <c r="Z202" s="51"/>
      <c r="AA202" s="51"/>
      <c r="AB202" s="51"/>
      <c r="AC202" s="51"/>
      <c r="AD202" s="51"/>
      <c r="AE202" s="51"/>
    </row>
    <row r="203" spans="1:31" s="36" customFormat="1" ht="38.25" x14ac:dyDescent="0.25">
      <c r="A203" s="5" t="s">
        <v>329</v>
      </c>
      <c r="B203" s="6" t="s">
        <v>235</v>
      </c>
      <c r="C203" s="11">
        <v>131.56899999999999</v>
      </c>
      <c r="D203" s="39">
        <v>65</v>
      </c>
      <c r="E203" s="39">
        <v>66</v>
      </c>
      <c r="F203" s="40">
        <f>E203/C203</f>
        <v>0.50163792382704142</v>
      </c>
      <c r="G203" s="39">
        <v>3</v>
      </c>
      <c r="H203" s="39">
        <v>5</v>
      </c>
      <c r="I203" s="39"/>
      <c r="J203" s="39"/>
      <c r="K203" s="39"/>
      <c r="L203" s="39"/>
      <c r="M203" s="39"/>
      <c r="N203" s="39"/>
      <c r="O203" s="39">
        <v>1</v>
      </c>
      <c r="P203" s="39"/>
      <c r="Q203" s="39"/>
      <c r="R203" s="39"/>
      <c r="S203" s="39"/>
      <c r="T203" s="39"/>
      <c r="U203" s="39">
        <v>34</v>
      </c>
      <c r="V203" s="39">
        <v>3</v>
      </c>
      <c r="W203" s="39">
        <v>5</v>
      </c>
      <c r="X203" s="51">
        <v>3</v>
      </c>
      <c r="Y203" s="51">
        <v>4.5</v>
      </c>
      <c r="Z203" s="51"/>
      <c r="AA203" s="51"/>
      <c r="AB203" s="51"/>
      <c r="AC203" s="51"/>
      <c r="AD203" s="51"/>
      <c r="AE203" s="51"/>
    </row>
    <row r="204" spans="1:31" s="36" customFormat="1" x14ac:dyDescent="0.25">
      <c r="A204" s="5" t="s">
        <v>330</v>
      </c>
      <c r="B204" s="6" t="s">
        <v>237</v>
      </c>
      <c r="C204" s="11">
        <v>7.78</v>
      </c>
      <c r="D204" s="39">
        <v>5</v>
      </c>
      <c r="E204" s="39">
        <v>5</v>
      </c>
      <c r="F204" s="40">
        <f>E204/C204</f>
        <v>0.64267352185089976</v>
      </c>
      <c r="G204" s="39">
        <v>0</v>
      </c>
      <c r="H204" s="39">
        <v>0</v>
      </c>
      <c r="I204" s="39"/>
      <c r="J204" s="39"/>
      <c r="K204" s="39"/>
      <c r="L204" s="39"/>
      <c r="M204" s="39"/>
      <c r="N204" s="39"/>
      <c r="O204" s="39">
        <v>0</v>
      </c>
      <c r="P204" s="39"/>
      <c r="Q204" s="39"/>
      <c r="R204" s="39"/>
      <c r="S204" s="39"/>
      <c r="T204" s="39"/>
      <c r="U204" s="39">
        <v>0</v>
      </c>
      <c r="V204" s="39">
        <v>0</v>
      </c>
      <c r="W204" s="39">
        <v>5</v>
      </c>
      <c r="X204" s="51">
        <v>0</v>
      </c>
      <c r="Y204" s="51">
        <v>0</v>
      </c>
      <c r="Z204" s="51"/>
      <c r="AA204" s="51"/>
      <c r="AB204" s="51"/>
      <c r="AC204" s="51"/>
      <c r="AD204" s="51"/>
      <c r="AE204" s="51"/>
    </row>
    <row r="205" spans="1:31" s="36" customFormat="1" x14ac:dyDescent="0.25">
      <c r="A205" s="5" t="s">
        <v>331</v>
      </c>
      <c r="B205" s="6" t="s">
        <v>238</v>
      </c>
      <c r="C205" s="11">
        <v>4.37</v>
      </c>
      <c r="D205" s="39">
        <v>11</v>
      </c>
      <c r="E205" s="39">
        <v>12</v>
      </c>
      <c r="F205" s="40">
        <f>E205/C205</f>
        <v>2.7459954233409611</v>
      </c>
      <c r="G205" s="39">
        <v>0</v>
      </c>
      <c r="H205" s="39">
        <v>0</v>
      </c>
      <c r="I205" s="39"/>
      <c r="J205" s="39"/>
      <c r="K205" s="39"/>
      <c r="L205" s="39"/>
      <c r="M205" s="39"/>
      <c r="N205" s="39"/>
      <c r="O205" s="39">
        <v>0</v>
      </c>
      <c r="P205" s="39"/>
      <c r="Q205" s="39"/>
      <c r="R205" s="39"/>
      <c r="S205" s="39"/>
      <c r="T205" s="39"/>
      <c r="U205" s="39">
        <v>0</v>
      </c>
      <c r="V205" s="39">
        <v>0</v>
      </c>
      <c r="W205" s="39">
        <v>8</v>
      </c>
      <c r="X205" s="51">
        <v>0</v>
      </c>
      <c r="Y205" s="51">
        <v>0</v>
      </c>
      <c r="Z205" s="51"/>
      <c r="AA205" s="51"/>
      <c r="AB205" s="51"/>
      <c r="AC205" s="51"/>
      <c r="AD205" s="51"/>
      <c r="AE205" s="51"/>
    </row>
    <row r="206" spans="1:31" ht="15" customHeight="1" x14ac:dyDescent="0.25">
      <c r="A206" s="144" t="s">
        <v>252</v>
      </c>
      <c r="B206" s="144"/>
      <c r="C206" s="144"/>
      <c r="D206" s="8"/>
      <c r="E206" s="8"/>
      <c r="F206" s="8"/>
      <c r="G206" s="8"/>
      <c r="H206" s="8"/>
      <c r="I206" s="21"/>
      <c r="J206" s="21"/>
      <c r="K206" s="21"/>
      <c r="L206" s="21"/>
      <c r="M206" s="8"/>
      <c r="N206" s="21"/>
      <c r="O206" s="21"/>
      <c r="P206" s="21"/>
      <c r="Q206" s="8"/>
      <c r="R206" s="21"/>
      <c r="S206" s="8"/>
      <c r="T206" s="8"/>
      <c r="U206" s="8"/>
      <c r="V206" s="8"/>
      <c r="W206" s="8"/>
      <c r="X206" s="60"/>
      <c r="Y206" s="23"/>
      <c r="Z206" s="23"/>
      <c r="AA206" s="23"/>
      <c r="AB206" s="23"/>
      <c r="AC206" s="23"/>
      <c r="AD206" s="23"/>
      <c r="AE206" s="23"/>
    </row>
    <row r="207" spans="1:31" x14ac:dyDescent="0.25">
      <c r="A207" s="145" t="s">
        <v>253</v>
      </c>
      <c r="B207" s="145"/>
      <c r="C207" s="145"/>
      <c r="D207" s="22">
        <f>D15+D16+D17+D19+D20+D21+D22+D23+D24+D25+D26+D27+D29+D30+D31+D32+D34+D35+D36+D37+D39+D40+D41+D42+D43+D45+D46+D47+D48+D50+D51+D52+D53+D54+D55+D57+D58+D60+D61+D63+D64+D66+D67+D68+D69+D70+D71+D72+D73+D74+D76+D77+D78+D80+D81+D82+D83+D84+D85+D87+D88+D89+D90+D91+D92+D93+D94+D96+D98+D99+D100+D101+D103+D104+D105+D106+D107+D109+D110+D111+D113+D114+D115+D116+D118+D119+D120+D122+D123+D124+D125+D126+D127+D128+D129+D130+D131+D132+D134+D135+D136+D138+D139+D140+D141+D142+D143+D144+D145+D147+D149+D150+D151+D152+D154+D155+D156+D157+D158+D159+D160+D161+D162+D163+D165+D166+D167+D168+D169+D170+D171+D172+D173+D174+D175+D176+D177+D179+D180+D181+D182+D184+D185+D186+D187+D188+D189+D190+D191+D192+D193+D194+D195+D196+D198+D199+D201+D202+D203+D204+D205</f>
        <v>22683</v>
      </c>
      <c r="E207" s="22">
        <f t="shared" ref="E207:AE207" si="14">E15+E16+E17+E19+E20+E21+E22+E23+E24+E25+E26+E27+E29+E30+E31+E32+E34+E35+E36+E37+E39+E40+E41+E42+E43+E45+E46+E47+E48+E50+E51+E52+E53+E54+E55+E57+E58+E60+E61+E63+E64+E66+E67+E68+E69+E70+E71+E72+E73+E74+E76+E77+E78+E80+E81+E82+E83+E84+E85+E87+E88+E89+E90+E91+E92+E93+E94+E96+E98+E99+E100+E101+E103+E104+E105+E106+E107+E109+E110+E111+E113+E114+E115+E116+E118+E119+E120+E122+E123+E124+E125+E126+E127+E128+E129+E130+E131+E132+E134+E135+E136+E138+E139+E140+E141+E142+E143+E144+E145+E147+E149+E150+E151+E152+E154+E155+E156+E157+E158+E159+E160+E161+E162+E163+E165+E166+E167+E168+E169+E170+E171+E172+E173+E174+E175+E176+E177+E179+E180+E181+E182+E184+E185+E186+E187+E188+E189+E190+E191+E192+E193+E194+E195+E196+E198+E199+E201+E202+E203+E204+E205</f>
        <v>22084</v>
      </c>
      <c r="F207" s="22"/>
      <c r="G207" s="22">
        <f t="shared" si="14"/>
        <v>1147</v>
      </c>
      <c r="H207" s="22"/>
      <c r="I207" s="22">
        <f t="shared" si="14"/>
        <v>36</v>
      </c>
      <c r="J207" s="22">
        <f t="shared" si="14"/>
        <v>49</v>
      </c>
      <c r="K207" s="22">
        <f t="shared" si="14"/>
        <v>0</v>
      </c>
      <c r="L207" s="22">
        <f t="shared" si="14"/>
        <v>0</v>
      </c>
      <c r="M207" s="22">
        <f t="shared" si="14"/>
        <v>250</v>
      </c>
      <c r="N207" s="22">
        <f t="shared" si="14"/>
        <v>83</v>
      </c>
      <c r="O207" s="22">
        <f t="shared" si="14"/>
        <v>412</v>
      </c>
      <c r="P207" s="22">
        <f t="shared" si="14"/>
        <v>9</v>
      </c>
      <c r="Q207" s="22">
        <f t="shared" si="14"/>
        <v>0</v>
      </c>
      <c r="R207" s="22">
        <f t="shared" si="14"/>
        <v>0</v>
      </c>
      <c r="S207" s="22">
        <f t="shared" si="14"/>
        <v>95</v>
      </c>
      <c r="T207" s="22">
        <f t="shared" si="14"/>
        <v>19</v>
      </c>
      <c r="U207" s="22">
        <f t="shared" si="14"/>
        <v>3851.816359079517</v>
      </c>
      <c r="V207" s="22">
        <f t="shared" si="14"/>
        <v>1468</v>
      </c>
      <c r="W207" s="22"/>
      <c r="X207" s="22">
        <f t="shared" si="14"/>
        <v>1301</v>
      </c>
      <c r="Y207" s="22"/>
      <c r="Z207" s="22">
        <f t="shared" si="14"/>
        <v>37</v>
      </c>
      <c r="AA207" s="22">
        <f t="shared" si="14"/>
        <v>48</v>
      </c>
      <c r="AB207" s="22">
        <f t="shared" si="14"/>
        <v>0</v>
      </c>
      <c r="AC207" s="22">
        <f t="shared" si="14"/>
        <v>0</v>
      </c>
      <c r="AD207" s="22">
        <f t="shared" si="14"/>
        <v>246</v>
      </c>
      <c r="AE207" s="22">
        <f t="shared" si="14"/>
        <v>82</v>
      </c>
    </row>
    <row r="209" spans="4:4" x14ac:dyDescent="0.25">
      <c r="D209" s="45"/>
    </row>
  </sheetData>
  <mergeCells count="68">
    <mergeCell ref="A8:A12"/>
    <mergeCell ref="B8:B12"/>
    <mergeCell ref="C8:C12"/>
    <mergeCell ref="D8:E10"/>
    <mergeCell ref="F8:F12"/>
    <mergeCell ref="X10:X12"/>
    <mergeCell ref="Y10:Y12"/>
    <mergeCell ref="V8:AE8"/>
    <mergeCell ref="G9:N9"/>
    <mergeCell ref="O9:U9"/>
    <mergeCell ref="V9:W9"/>
    <mergeCell ref="X9:AE9"/>
    <mergeCell ref="G10:G12"/>
    <mergeCell ref="H10:H12"/>
    <mergeCell ref="I10:I12"/>
    <mergeCell ref="J10:N10"/>
    <mergeCell ref="O10:O12"/>
    <mergeCell ref="G8:U8"/>
    <mergeCell ref="P10:T10"/>
    <mergeCell ref="U10:U12"/>
    <mergeCell ref="A148:AE148"/>
    <mergeCell ref="F2:S2"/>
    <mergeCell ref="C4:Q4"/>
    <mergeCell ref="C6:Q6"/>
    <mergeCell ref="Z10:Z12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V10:V12"/>
    <mergeCell ref="W10:W12"/>
    <mergeCell ref="A112:AE112"/>
    <mergeCell ref="A14:AE14"/>
    <mergeCell ref="A200:AE200"/>
    <mergeCell ref="A197:AE197"/>
    <mergeCell ref="A183:AE183"/>
    <mergeCell ref="A133:AE133"/>
    <mergeCell ref="A121:AE121"/>
    <mergeCell ref="A33:AE33"/>
    <mergeCell ref="A38:AE38"/>
    <mergeCell ref="A95:AE95"/>
    <mergeCell ref="A97:AE97"/>
    <mergeCell ref="A102:AE102"/>
    <mergeCell ref="A56:AE56"/>
    <mergeCell ref="A153:AE153"/>
    <mergeCell ref="A108:AE108"/>
    <mergeCell ref="A137:AE137"/>
    <mergeCell ref="A146:AE146"/>
    <mergeCell ref="A206:C206"/>
    <mergeCell ref="A207:C207"/>
    <mergeCell ref="A18:AE18"/>
    <mergeCell ref="A28:AE28"/>
    <mergeCell ref="A164:AE164"/>
    <mergeCell ref="A49:AE49"/>
    <mergeCell ref="A44:AE44"/>
    <mergeCell ref="A178:AE178"/>
    <mergeCell ref="A62:AE62"/>
    <mergeCell ref="A59:AE59"/>
    <mergeCell ref="A65:AE65"/>
    <mergeCell ref="A75:AE75"/>
    <mergeCell ref="A79:AE79"/>
    <mergeCell ref="A86:AE86"/>
    <mergeCell ref="A117:AE1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6"/>
  <sheetViews>
    <sheetView tabSelected="1" topLeftCell="A4" zoomScale="90" zoomScaleNormal="90" workbookViewId="0">
      <pane xSplit="2" ySplit="9" topLeftCell="K186" activePane="bottomRight" state="frozen"/>
      <selection activeCell="A4" sqref="A4"/>
      <selection pane="topRight" activeCell="C4" sqref="C4"/>
      <selection pane="bottomLeft" activeCell="A13" sqref="A13"/>
      <selection pane="bottomRight" activeCell="AA199" sqref="AA199"/>
    </sheetView>
  </sheetViews>
  <sheetFormatPr defaultRowHeight="15" x14ac:dyDescent="0.25"/>
  <cols>
    <col min="2" max="2" width="17.28515625" customWidth="1"/>
    <col min="3" max="3" width="13.140625" customWidth="1"/>
    <col min="4" max="4" width="10.7109375" bestFit="1" customWidth="1"/>
    <col min="5" max="5" width="11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84"/>
      <c r="G3" s="84"/>
      <c r="H3" s="84"/>
      <c r="I3" s="84"/>
      <c r="J3" s="84"/>
      <c r="K3" s="84"/>
      <c r="L3" s="84"/>
      <c r="M3" s="84"/>
      <c r="N3" s="84"/>
      <c r="O3" s="123"/>
      <c r="P3" s="123"/>
      <c r="Q3" s="123"/>
      <c r="R3" s="123"/>
      <c r="S3" s="123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x14ac:dyDescent="0.25">
      <c r="H5" s="85"/>
      <c r="I5" s="85"/>
      <c r="J5" s="85"/>
      <c r="K5" s="85"/>
      <c r="L5" s="85"/>
      <c r="M5" s="85"/>
      <c r="N5" s="85"/>
      <c r="O5" s="124"/>
      <c r="P5" s="124"/>
      <c r="Q5" s="124"/>
    </row>
    <row r="6" spans="1:31" x14ac:dyDescent="0.25">
      <c r="C6" s="154" t="s">
        <v>367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12.75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12.75" x14ac:dyDescent="0.2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67"/>
      <c r="H12" s="167"/>
      <c r="I12" s="167"/>
      <c r="J12" s="87" t="s">
        <v>19</v>
      </c>
      <c r="K12" s="87" t="s">
        <v>20</v>
      </c>
      <c r="L12" s="87" t="s">
        <v>21</v>
      </c>
      <c r="M12" s="87" t="s">
        <v>22</v>
      </c>
      <c r="N12" s="165"/>
      <c r="O12" s="156"/>
      <c r="P12" s="122" t="s">
        <v>19</v>
      </c>
      <c r="Q12" s="122" t="s">
        <v>20</v>
      </c>
      <c r="R12" s="122" t="s">
        <v>21</v>
      </c>
      <c r="S12" s="122" t="s">
        <v>22</v>
      </c>
      <c r="T12" s="156"/>
      <c r="U12" s="156"/>
      <c r="V12" s="156"/>
      <c r="W12" s="156"/>
      <c r="X12" s="156"/>
      <c r="Y12" s="156"/>
      <c r="Z12" s="156"/>
      <c r="AA12" s="86" t="s">
        <v>19</v>
      </c>
      <c r="AB12" s="86" t="s">
        <v>20</v>
      </c>
      <c r="AC12" s="86" t="s">
        <v>21</v>
      </c>
      <c r="AD12" s="86" t="s">
        <v>22</v>
      </c>
      <c r="AE12" s="156"/>
    </row>
    <row r="13" spans="1:31" s="26" customFormat="1" ht="12.75" x14ac:dyDescent="0.25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12</v>
      </c>
      <c r="M13" s="88">
        <v>13</v>
      </c>
      <c r="N13" s="88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88">
        <v>25</v>
      </c>
      <c r="Z13" s="88">
        <v>26</v>
      </c>
      <c r="AA13" s="88">
        <v>27</v>
      </c>
      <c r="AB13" s="88">
        <v>28</v>
      </c>
      <c r="AC13" s="88">
        <v>29</v>
      </c>
      <c r="AD13" s="88">
        <v>30</v>
      </c>
      <c r="AE13" s="88">
        <v>31</v>
      </c>
    </row>
    <row r="14" spans="1:31" ht="15.75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x14ac:dyDescent="0.25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 x14ac:dyDescent="0.25">
      <c r="A16" s="5" t="s">
        <v>29</v>
      </c>
      <c r="B16" s="6" t="s">
        <v>241</v>
      </c>
      <c r="C16" s="11">
        <v>101.61</v>
      </c>
      <c r="D16" s="28">
        <v>50</v>
      </c>
      <c r="E16" s="28">
        <v>58</v>
      </c>
      <c r="F16" s="47">
        <f>E16/C16</f>
        <v>0.57080995964964076</v>
      </c>
      <c r="G16" s="28">
        <v>2</v>
      </c>
      <c r="H16" s="46">
        <f>G16*100/D16</f>
        <v>4</v>
      </c>
      <c r="I16" s="28"/>
      <c r="J16" s="28"/>
      <c r="K16" s="28"/>
      <c r="L16" s="28"/>
      <c r="M16" s="28"/>
      <c r="N16" s="28"/>
      <c r="O16" s="28">
        <v>1</v>
      </c>
      <c r="P16" s="28"/>
      <c r="Q16" s="28"/>
      <c r="R16" s="28"/>
      <c r="S16" s="28"/>
      <c r="T16" s="28"/>
      <c r="U16" s="46">
        <f>O16*100/G16</f>
        <v>50</v>
      </c>
      <c r="V16" s="28">
        <v>2</v>
      </c>
      <c r="W16" s="28">
        <v>5</v>
      </c>
      <c r="X16" s="28">
        <v>2</v>
      </c>
      <c r="Y16" s="46">
        <f>X16*100/E16</f>
        <v>3.4482758620689653</v>
      </c>
      <c r="Z16" s="28"/>
      <c r="AA16" s="28"/>
      <c r="AB16" s="28"/>
      <c r="AC16" s="28"/>
      <c r="AD16" s="28"/>
      <c r="AE16" s="28"/>
    </row>
    <row r="17" spans="1:31" x14ac:dyDescent="0.25">
      <c r="A17" s="5" t="s">
        <v>31</v>
      </c>
      <c r="B17" s="6" t="s">
        <v>243</v>
      </c>
      <c r="C17" s="7">
        <v>5.5</v>
      </c>
      <c r="D17" s="28">
        <v>31</v>
      </c>
      <c r="E17" s="28">
        <v>53</v>
      </c>
      <c r="F17" s="47">
        <f>E17/C17</f>
        <v>9.6363636363636367</v>
      </c>
      <c r="G17" s="28">
        <v>0</v>
      </c>
      <c r="H17" s="46">
        <f>G17*100/D17</f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46">
        <v>0</v>
      </c>
      <c r="V17" s="28">
        <v>9</v>
      </c>
      <c r="W17" s="28">
        <v>18</v>
      </c>
      <c r="X17" s="28">
        <v>9</v>
      </c>
      <c r="Y17" s="46">
        <f>X17*100/E17</f>
        <v>16.981132075471699</v>
      </c>
      <c r="Z17" s="28"/>
      <c r="AA17" s="28"/>
      <c r="AB17" s="28"/>
      <c r="AC17" s="28"/>
      <c r="AD17" s="28"/>
      <c r="AE17" s="28"/>
    </row>
    <row r="18" spans="1:3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 x14ac:dyDescent="0.25">
      <c r="A19" s="5" t="s">
        <v>37</v>
      </c>
      <c r="B19" s="6" t="s">
        <v>26</v>
      </c>
      <c r="C19" s="7">
        <v>398.77</v>
      </c>
      <c r="D19" s="29">
        <v>308</v>
      </c>
      <c r="E19" s="29">
        <v>297</v>
      </c>
      <c r="F19" s="30">
        <f>E19/C19</f>
        <v>0.74479022995711819</v>
      </c>
      <c r="G19" s="29">
        <v>13</v>
      </c>
      <c r="H19" s="33">
        <f>G19*100/D19</f>
        <v>4.220779220779221</v>
      </c>
      <c r="I19" s="29">
        <v>0</v>
      </c>
      <c r="J19" s="29">
        <v>1</v>
      </c>
      <c r="K19" s="29">
        <v>0</v>
      </c>
      <c r="L19" s="29">
        <v>0</v>
      </c>
      <c r="M19" s="29">
        <v>8</v>
      </c>
      <c r="N19" s="29">
        <v>4</v>
      </c>
      <c r="O19" s="29">
        <v>5</v>
      </c>
      <c r="P19" s="29">
        <v>0</v>
      </c>
      <c r="Q19" s="29">
        <v>0</v>
      </c>
      <c r="R19" s="29">
        <v>0</v>
      </c>
      <c r="S19" s="29">
        <v>4</v>
      </c>
      <c r="T19" s="29">
        <v>1</v>
      </c>
      <c r="U19" s="33">
        <f>O19*100/G19</f>
        <v>38.46153846153846</v>
      </c>
      <c r="V19" s="29">
        <v>14</v>
      </c>
      <c r="W19" s="29">
        <v>5</v>
      </c>
      <c r="X19" s="42">
        <v>11</v>
      </c>
      <c r="Y19" s="50">
        <f>X19*100/E19</f>
        <v>3.7037037037037037</v>
      </c>
      <c r="Z19" s="42">
        <v>0</v>
      </c>
      <c r="AA19" s="42">
        <v>1</v>
      </c>
      <c r="AB19" s="42">
        <v>0</v>
      </c>
      <c r="AC19" s="42">
        <v>0</v>
      </c>
      <c r="AD19" s="42">
        <v>7</v>
      </c>
      <c r="AE19" s="42">
        <v>3</v>
      </c>
    </row>
    <row r="20" spans="1:31" ht="76.5" x14ac:dyDescent="0.25">
      <c r="A20" s="5" t="s">
        <v>256</v>
      </c>
      <c r="B20" s="6" t="s">
        <v>358</v>
      </c>
      <c r="C20" s="7" t="s">
        <v>28</v>
      </c>
      <c r="D20" s="29"/>
      <c r="E20" s="29"/>
      <c r="F20" s="30"/>
      <c r="G20" s="29">
        <v>3</v>
      </c>
      <c r="H20" s="33">
        <f>G20*100/D19</f>
        <v>0.97402597402597402</v>
      </c>
      <c r="I20" s="29"/>
      <c r="J20" s="29"/>
      <c r="K20" s="29"/>
      <c r="L20" s="29"/>
      <c r="M20" s="29">
        <v>3</v>
      </c>
      <c r="N20" s="29"/>
      <c r="O20" s="29">
        <v>0</v>
      </c>
      <c r="P20" s="29"/>
      <c r="Q20" s="29"/>
      <c r="R20" s="29"/>
      <c r="S20" s="29"/>
      <c r="T20" s="29"/>
      <c r="U20" s="33"/>
      <c r="V20" s="29"/>
      <c r="W20" s="29"/>
      <c r="X20" s="42">
        <v>3</v>
      </c>
      <c r="Y20" s="65">
        <f>X20*100/E19</f>
        <v>1.0101010101010102</v>
      </c>
      <c r="Z20" s="42"/>
      <c r="AA20" s="42"/>
      <c r="AB20" s="42"/>
      <c r="AC20" s="42"/>
      <c r="AD20" s="42">
        <v>3</v>
      </c>
      <c r="AE20" s="42"/>
    </row>
    <row r="21" spans="1:31" ht="38.25" x14ac:dyDescent="0.25">
      <c r="A21" s="5" t="s">
        <v>38</v>
      </c>
      <c r="B21" s="6" t="s">
        <v>30</v>
      </c>
      <c r="C21" s="9">
        <v>77.67</v>
      </c>
      <c r="D21" s="29">
        <v>289</v>
      </c>
      <c r="E21" s="29">
        <v>314</v>
      </c>
      <c r="F21" s="30">
        <f t="shared" ref="F21:F28" si="0">E21/C21</f>
        <v>4.042744946568817</v>
      </c>
      <c r="G21" s="29">
        <v>34</v>
      </c>
      <c r="H21" s="33">
        <f t="shared" ref="H21:H28" si="1">G21*100/D21</f>
        <v>11.764705882352942</v>
      </c>
      <c r="I21" s="29"/>
      <c r="J21" s="29"/>
      <c r="K21" s="29"/>
      <c r="L21" s="29"/>
      <c r="M21" s="29"/>
      <c r="N21" s="29"/>
      <c r="O21" s="29">
        <v>25</v>
      </c>
      <c r="P21" s="29"/>
      <c r="Q21" s="29"/>
      <c r="R21" s="29"/>
      <c r="S21" s="29"/>
      <c r="T21" s="29"/>
      <c r="U21" s="33">
        <f t="shared" ref="U21:U28" si="2">O21*100/G21</f>
        <v>73.529411764705884</v>
      </c>
      <c r="V21" s="29">
        <v>37</v>
      </c>
      <c r="W21" s="29">
        <v>12</v>
      </c>
      <c r="X21" s="42">
        <v>37</v>
      </c>
      <c r="Y21" s="65">
        <f t="shared" ref="Y21:Y28" si="3">X21*100/E21</f>
        <v>11.783439490445859</v>
      </c>
      <c r="Z21" s="42"/>
      <c r="AA21" s="42"/>
      <c r="AB21" s="42"/>
      <c r="AC21" s="42"/>
      <c r="AD21" s="42"/>
      <c r="AE21" s="42"/>
    </row>
    <row r="22" spans="1:31" ht="15.75" x14ac:dyDescent="0.25">
      <c r="A22" s="5" t="s">
        <v>40</v>
      </c>
      <c r="B22" s="10" t="s">
        <v>32</v>
      </c>
      <c r="C22" s="7">
        <v>24.202999999999999</v>
      </c>
      <c r="D22" s="29">
        <v>144</v>
      </c>
      <c r="E22" s="29">
        <v>140</v>
      </c>
      <c r="F22" s="30">
        <f t="shared" si="0"/>
        <v>5.7844068917076399</v>
      </c>
      <c r="G22" s="29">
        <v>15</v>
      </c>
      <c r="H22" s="33">
        <f t="shared" si="1"/>
        <v>10.416666666666666</v>
      </c>
      <c r="I22" s="29"/>
      <c r="J22" s="29"/>
      <c r="K22" s="29"/>
      <c r="L22" s="29"/>
      <c r="M22" s="29"/>
      <c r="N22" s="29"/>
      <c r="O22" s="29">
        <v>13</v>
      </c>
      <c r="P22" s="29"/>
      <c r="Q22" s="29"/>
      <c r="R22" s="29"/>
      <c r="S22" s="29"/>
      <c r="T22" s="29"/>
      <c r="U22" s="33">
        <f t="shared" si="2"/>
        <v>86.666666666666671</v>
      </c>
      <c r="V22" s="29">
        <v>16</v>
      </c>
      <c r="W22" s="29">
        <v>12</v>
      </c>
      <c r="X22" s="29">
        <v>16</v>
      </c>
      <c r="Y22" s="65">
        <f t="shared" si="3"/>
        <v>11.428571428571429</v>
      </c>
      <c r="Z22" s="29"/>
      <c r="AA22" s="29"/>
      <c r="AB22" s="29"/>
      <c r="AC22" s="29"/>
      <c r="AD22" s="29"/>
      <c r="AE22" s="29"/>
    </row>
    <row r="23" spans="1:31" s="36" customFormat="1" ht="15.75" x14ac:dyDescent="0.25">
      <c r="A23" s="5" t="s">
        <v>42</v>
      </c>
      <c r="B23" s="6" t="s">
        <v>33</v>
      </c>
      <c r="C23" s="11">
        <v>20.62</v>
      </c>
      <c r="D23" s="29">
        <v>61</v>
      </c>
      <c r="E23" s="29">
        <v>129</v>
      </c>
      <c r="F23" s="30">
        <f t="shared" si="0"/>
        <v>6.2560620756547038</v>
      </c>
      <c r="G23" s="29">
        <v>4</v>
      </c>
      <c r="H23" s="33">
        <f t="shared" si="1"/>
        <v>6.557377049180328</v>
      </c>
      <c r="I23" s="29"/>
      <c r="J23" s="29"/>
      <c r="K23" s="29"/>
      <c r="L23" s="29"/>
      <c r="M23" s="29"/>
      <c r="N23" s="29"/>
      <c r="O23" s="29">
        <v>4</v>
      </c>
      <c r="P23" s="29"/>
      <c r="Q23" s="29"/>
      <c r="R23" s="29"/>
      <c r="S23" s="29"/>
      <c r="T23" s="29"/>
      <c r="U23" s="33">
        <f t="shared" si="2"/>
        <v>100</v>
      </c>
      <c r="V23" s="29">
        <v>19</v>
      </c>
      <c r="W23" s="29">
        <v>15</v>
      </c>
      <c r="X23" s="42">
        <v>11</v>
      </c>
      <c r="Y23" s="50">
        <f t="shared" si="3"/>
        <v>8.5271317829457356</v>
      </c>
      <c r="Z23" s="42"/>
      <c r="AA23" s="42"/>
      <c r="AB23" s="42"/>
      <c r="AC23" s="42"/>
      <c r="AD23" s="42"/>
      <c r="AE23" s="42"/>
    </row>
    <row r="24" spans="1:31" ht="15.75" x14ac:dyDescent="0.25">
      <c r="A24" s="5" t="s">
        <v>257</v>
      </c>
      <c r="B24" s="6" t="s">
        <v>343</v>
      </c>
      <c r="C24" s="11">
        <v>21.3</v>
      </c>
      <c r="D24" s="29">
        <v>133</v>
      </c>
      <c r="E24" s="29">
        <v>113</v>
      </c>
      <c r="F24" s="30">
        <f t="shared" si="0"/>
        <v>5.305164319248826</v>
      </c>
      <c r="G24" s="29">
        <v>16</v>
      </c>
      <c r="H24" s="33">
        <f t="shared" si="1"/>
        <v>12.030075187969924</v>
      </c>
      <c r="I24" s="29"/>
      <c r="J24" s="29"/>
      <c r="K24" s="29"/>
      <c r="L24" s="29"/>
      <c r="M24" s="29"/>
      <c r="N24" s="29"/>
      <c r="O24" s="29">
        <v>15</v>
      </c>
      <c r="P24" s="29"/>
      <c r="Q24" s="29"/>
      <c r="R24" s="29"/>
      <c r="S24" s="29"/>
      <c r="T24" s="29"/>
      <c r="U24" s="33">
        <f t="shared" si="2"/>
        <v>93.75</v>
      </c>
      <c r="V24" s="29">
        <v>13</v>
      </c>
      <c r="W24" s="29">
        <v>12</v>
      </c>
      <c r="X24" s="29">
        <v>13</v>
      </c>
      <c r="Y24" s="65">
        <f t="shared" si="3"/>
        <v>11.504424778761061</v>
      </c>
      <c r="Z24" s="29"/>
      <c r="AA24" s="29"/>
      <c r="AB24" s="29"/>
      <c r="AC24" s="29"/>
      <c r="AD24" s="29"/>
      <c r="AE24" s="29"/>
    </row>
    <row r="25" spans="1:31" ht="38.25" x14ac:dyDescent="0.25">
      <c r="A25" s="5" t="s">
        <v>258</v>
      </c>
      <c r="B25" s="6" t="s">
        <v>34</v>
      </c>
      <c r="C25" s="11">
        <v>50</v>
      </c>
      <c r="D25" s="29">
        <v>356</v>
      </c>
      <c r="E25" s="29">
        <v>339</v>
      </c>
      <c r="F25" s="30">
        <f t="shared" si="0"/>
        <v>6.78</v>
      </c>
      <c r="G25" s="29">
        <v>49</v>
      </c>
      <c r="H25" s="33">
        <f t="shared" si="1"/>
        <v>13.764044943820224</v>
      </c>
      <c r="I25" s="29"/>
      <c r="J25" s="29"/>
      <c r="K25" s="29"/>
      <c r="L25" s="29"/>
      <c r="M25" s="29"/>
      <c r="N25" s="29"/>
      <c r="O25" s="29">
        <v>3</v>
      </c>
      <c r="P25" s="29"/>
      <c r="Q25" s="29"/>
      <c r="R25" s="29"/>
      <c r="S25" s="29"/>
      <c r="T25" s="29"/>
      <c r="U25" s="33">
        <f t="shared" si="2"/>
        <v>6.1224489795918364</v>
      </c>
      <c r="V25" s="29">
        <v>50</v>
      </c>
      <c r="W25" s="29">
        <v>15</v>
      </c>
      <c r="X25" s="42">
        <v>40</v>
      </c>
      <c r="Y25" s="65">
        <f t="shared" si="3"/>
        <v>11.799410029498524</v>
      </c>
      <c r="Z25" s="42"/>
      <c r="AA25" s="42"/>
      <c r="AB25" s="42"/>
      <c r="AC25" s="42"/>
      <c r="AD25" s="42"/>
      <c r="AE25" s="42"/>
    </row>
    <row r="26" spans="1:31" s="36" customFormat="1" ht="76.5" x14ac:dyDescent="0.25">
      <c r="A26" s="5" t="s">
        <v>261</v>
      </c>
      <c r="B26" s="6" t="s">
        <v>358</v>
      </c>
      <c r="C26" s="11" t="s">
        <v>28</v>
      </c>
      <c r="D26" s="29"/>
      <c r="E26" s="29"/>
      <c r="F26" s="30"/>
      <c r="G26" s="29">
        <v>4</v>
      </c>
      <c r="H26" s="33">
        <f>G26*100/D25</f>
        <v>1.1235955056179776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33">
        <f t="shared" si="2"/>
        <v>0</v>
      </c>
      <c r="V26" s="29"/>
      <c r="W26" s="29"/>
      <c r="X26" s="42">
        <v>10</v>
      </c>
      <c r="Y26" s="65">
        <f>X26*100/E25</f>
        <v>2.9498525073746311</v>
      </c>
      <c r="Z26" s="42"/>
      <c r="AA26" s="42"/>
      <c r="AB26" s="42"/>
      <c r="AC26" s="42"/>
      <c r="AD26" s="42"/>
      <c r="AE26" s="42"/>
    </row>
    <row r="27" spans="1:31" ht="15.75" x14ac:dyDescent="0.25">
      <c r="A27" s="5" t="s">
        <v>259</v>
      </c>
      <c r="B27" s="6" t="s">
        <v>35</v>
      </c>
      <c r="C27" s="11">
        <v>33.630000000000003</v>
      </c>
      <c r="D27" s="29">
        <v>144</v>
      </c>
      <c r="E27" s="29">
        <v>168</v>
      </c>
      <c r="F27" s="30">
        <f t="shared" si="0"/>
        <v>4.9955396966993755</v>
      </c>
      <c r="G27" s="29">
        <v>11</v>
      </c>
      <c r="H27" s="33">
        <f t="shared" si="1"/>
        <v>7.6388888888888893</v>
      </c>
      <c r="I27" s="29"/>
      <c r="J27" s="29"/>
      <c r="K27" s="29"/>
      <c r="L27" s="29"/>
      <c r="M27" s="29"/>
      <c r="N27" s="29"/>
      <c r="O27" s="29">
        <v>5</v>
      </c>
      <c r="P27" s="29"/>
      <c r="Q27" s="29"/>
      <c r="R27" s="29"/>
      <c r="S27" s="29"/>
      <c r="T27" s="29"/>
      <c r="U27" s="33">
        <f t="shared" si="2"/>
        <v>45.454545454545453</v>
      </c>
      <c r="V27" s="29">
        <v>20</v>
      </c>
      <c r="W27" s="29">
        <v>12</v>
      </c>
      <c r="X27" s="42">
        <v>13</v>
      </c>
      <c r="Y27" s="65">
        <f t="shared" si="3"/>
        <v>7.7380952380952381</v>
      </c>
      <c r="Z27" s="42"/>
      <c r="AA27" s="42"/>
      <c r="AB27" s="42"/>
      <c r="AC27" s="42"/>
      <c r="AD27" s="42"/>
      <c r="AE27" s="42"/>
    </row>
    <row r="28" spans="1:31" ht="15.75" x14ac:dyDescent="0.25">
      <c r="A28" s="5" t="s">
        <v>260</v>
      </c>
      <c r="B28" s="6" t="s">
        <v>36</v>
      </c>
      <c r="C28" s="11">
        <v>36.83</v>
      </c>
      <c r="D28" s="29">
        <v>255</v>
      </c>
      <c r="E28" s="29">
        <v>292</v>
      </c>
      <c r="F28" s="30">
        <f t="shared" si="0"/>
        <v>7.9283193049144725</v>
      </c>
      <c r="G28" s="29">
        <v>38</v>
      </c>
      <c r="H28" s="33">
        <f t="shared" si="1"/>
        <v>14.901960784313726</v>
      </c>
      <c r="I28" s="29"/>
      <c r="J28" s="29"/>
      <c r="K28" s="29"/>
      <c r="L28" s="29"/>
      <c r="M28" s="29"/>
      <c r="N28" s="29"/>
      <c r="O28" s="29">
        <v>13</v>
      </c>
      <c r="P28" s="29"/>
      <c r="Q28" s="29"/>
      <c r="R28" s="29"/>
      <c r="S28" s="29"/>
      <c r="T28" s="29"/>
      <c r="U28" s="33">
        <f t="shared" si="2"/>
        <v>34.210526315789473</v>
      </c>
      <c r="V28" s="29">
        <v>43</v>
      </c>
      <c r="W28" s="29">
        <v>15</v>
      </c>
      <c r="X28" s="42">
        <v>43</v>
      </c>
      <c r="Y28" s="65">
        <f t="shared" si="3"/>
        <v>14.726027397260275</v>
      </c>
      <c r="Z28" s="42"/>
      <c r="AA28" s="42"/>
      <c r="AB28" s="42"/>
      <c r="AC28" s="42"/>
      <c r="AD28" s="42"/>
      <c r="AE28" s="42"/>
    </row>
    <row r="29" spans="1:31" ht="15.75" x14ac:dyDescent="0.25">
      <c r="A29" s="143" t="s">
        <v>262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36" customFormat="1" ht="15.75" x14ac:dyDescent="0.25">
      <c r="A30" s="5" t="s">
        <v>44</v>
      </c>
      <c r="B30" s="6" t="s">
        <v>26</v>
      </c>
      <c r="C30" s="11">
        <v>425.3</v>
      </c>
      <c r="D30" s="29">
        <v>71</v>
      </c>
      <c r="E30" s="105">
        <v>8</v>
      </c>
      <c r="F30" s="30">
        <f>E30/C30</f>
        <v>1.8810251587114978E-2</v>
      </c>
      <c r="G30" s="29">
        <v>3</v>
      </c>
      <c r="H30" s="33">
        <f>G30*100/D30</f>
        <v>4.225352112676056</v>
      </c>
      <c r="I30" s="29">
        <v>0</v>
      </c>
      <c r="J30" s="29">
        <v>0</v>
      </c>
      <c r="K30" s="29">
        <v>0</v>
      </c>
      <c r="L30" s="29">
        <v>0</v>
      </c>
      <c r="M30" s="29">
        <v>2</v>
      </c>
      <c r="N30" s="29">
        <v>1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3">
        <f>O30*100/G30</f>
        <v>0</v>
      </c>
      <c r="V30" s="29">
        <v>0</v>
      </c>
      <c r="W30" s="29">
        <v>5</v>
      </c>
      <c r="X30" s="35">
        <v>0</v>
      </c>
      <c r="Y30" s="35">
        <f>X30*100/E30</f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</row>
    <row r="31" spans="1:31" ht="51" x14ac:dyDescent="0.25">
      <c r="A31" s="5" t="s">
        <v>46</v>
      </c>
      <c r="B31" s="6" t="s">
        <v>39</v>
      </c>
      <c r="C31" s="11">
        <v>61.19</v>
      </c>
      <c r="D31" s="29">
        <v>111</v>
      </c>
      <c r="E31" s="29">
        <v>126</v>
      </c>
      <c r="F31" s="30">
        <f>E31/C31</f>
        <v>2.0591599934629841</v>
      </c>
      <c r="G31" s="29">
        <v>7</v>
      </c>
      <c r="H31" s="33">
        <f>G31*100/D31</f>
        <v>6.3063063063063067</v>
      </c>
      <c r="I31" s="29"/>
      <c r="J31" s="29"/>
      <c r="K31" s="29"/>
      <c r="L31" s="29"/>
      <c r="M31" s="29"/>
      <c r="N31" s="29"/>
      <c r="O31" s="29">
        <v>3</v>
      </c>
      <c r="P31" s="29"/>
      <c r="Q31" s="29"/>
      <c r="R31" s="29"/>
      <c r="S31" s="29"/>
      <c r="T31" s="29"/>
      <c r="U31" s="33">
        <f>O31*100/G31</f>
        <v>42.857142857142854</v>
      </c>
      <c r="V31" s="29">
        <v>10</v>
      </c>
      <c r="W31" s="29">
        <v>8</v>
      </c>
      <c r="X31" s="42">
        <v>10</v>
      </c>
      <c r="Y31" s="50">
        <f>X31*100/E31</f>
        <v>7.9365079365079367</v>
      </c>
      <c r="Z31" s="32"/>
      <c r="AA31" s="32"/>
      <c r="AB31" s="32"/>
      <c r="AC31" s="32"/>
      <c r="AD31" s="32"/>
      <c r="AE31" s="32"/>
    </row>
    <row r="32" spans="1:31" ht="15.75" x14ac:dyDescent="0.25">
      <c r="A32" s="5" t="s">
        <v>48</v>
      </c>
      <c r="B32" s="6" t="s">
        <v>41</v>
      </c>
      <c r="C32" s="11">
        <v>79.22</v>
      </c>
      <c r="D32" s="29">
        <v>220</v>
      </c>
      <c r="E32" s="29">
        <v>249</v>
      </c>
      <c r="F32" s="30">
        <f>E32/C32</f>
        <v>3.1431456702852816</v>
      </c>
      <c r="G32" s="29">
        <v>17</v>
      </c>
      <c r="H32" s="33">
        <f>G32*100/D32</f>
        <v>7.7272727272727275</v>
      </c>
      <c r="I32" s="29"/>
      <c r="J32" s="29"/>
      <c r="K32" s="29"/>
      <c r="L32" s="29"/>
      <c r="M32" s="29"/>
      <c r="N32" s="29"/>
      <c r="O32" s="29">
        <v>5</v>
      </c>
      <c r="P32" s="29"/>
      <c r="Q32" s="29"/>
      <c r="R32" s="29"/>
      <c r="S32" s="29"/>
      <c r="T32" s="29"/>
      <c r="U32" s="33">
        <f>O32*100/G32</f>
        <v>29.411764705882351</v>
      </c>
      <c r="V32" s="29">
        <v>29</v>
      </c>
      <c r="W32" s="29">
        <v>12</v>
      </c>
      <c r="X32" s="35">
        <v>29</v>
      </c>
      <c r="Y32" s="35">
        <f>X32*100/E32</f>
        <v>11.646586345381525</v>
      </c>
      <c r="Z32" s="31"/>
      <c r="AA32" s="31"/>
      <c r="AB32" s="31"/>
      <c r="AC32" s="31"/>
      <c r="AD32" s="31"/>
      <c r="AE32" s="31"/>
    </row>
    <row r="33" spans="1:31" ht="15.75" x14ac:dyDescent="0.25">
      <c r="A33" s="5" t="s">
        <v>50</v>
      </c>
      <c r="B33" s="6" t="s">
        <v>43</v>
      </c>
      <c r="C33" s="7">
        <v>80.819999999999993</v>
      </c>
      <c r="D33" s="29">
        <v>122</v>
      </c>
      <c r="E33" s="29">
        <v>129</v>
      </c>
      <c r="F33" s="30">
        <f>E33/C33</f>
        <v>1.5961395694135116</v>
      </c>
      <c r="G33" s="29">
        <v>7</v>
      </c>
      <c r="H33" s="33">
        <f>G33*100/D33</f>
        <v>5.7377049180327866</v>
      </c>
      <c r="I33" s="29"/>
      <c r="J33" s="29"/>
      <c r="K33" s="29"/>
      <c r="L33" s="29"/>
      <c r="M33" s="29"/>
      <c r="N33" s="29"/>
      <c r="O33" s="29">
        <v>1</v>
      </c>
      <c r="P33" s="29"/>
      <c r="Q33" s="29"/>
      <c r="R33" s="29"/>
      <c r="S33" s="29"/>
      <c r="T33" s="29"/>
      <c r="U33" s="33">
        <f>O33*100/G33</f>
        <v>14.285714285714286</v>
      </c>
      <c r="V33" s="29">
        <v>10</v>
      </c>
      <c r="W33" s="29">
        <v>8</v>
      </c>
      <c r="X33" s="35">
        <v>10</v>
      </c>
      <c r="Y33" s="35">
        <f>X33*100/E33</f>
        <v>7.7519379844961236</v>
      </c>
      <c r="Z33" s="31"/>
      <c r="AA33" s="31"/>
      <c r="AB33" s="31"/>
      <c r="AC33" s="31"/>
      <c r="AD33" s="31"/>
      <c r="AE33" s="31"/>
    </row>
    <row r="34" spans="1:31" ht="15.75" x14ac:dyDescent="0.25">
      <c r="A34" s="143" t="s">
        <v>332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5.75" x14ac:dyDescent="0.25">
      <c r="A35" s="5" t="s">
        <v>52</v>
      </c>
      <c r="B35" s="6" t="s">
        <v>45</v>
      </c>
      <c r="C35" s="11">
        <v>222.18</v>
      </c>
      <c r="D35" s="29">
        <v>221</v>
      </c>
      <c r="E35" s="29">
        <v>190</v>
      </c>
      <c r="F35" s="30">
        <f>E35/C35</f>
        <v>0.85516248087136548</v>
      </c>
      <c r="G35" s="29">
        <v>11</v>
      </c>
      <c r="H35" s="30">
        <f>G35*100/D35</f>
        <v>4.9773755656108598</v>
      </c>
      <c r="I35" s="29">
        <v>0</v>
      </c>
      <c r="J35" s="29">
        <v>1</v>
      </c>
      <c r="K35" s="29">
        <v>0</v>
      </c>
      <c r="L35" s="29">
        <v>0</v>
      </c>
      <c r="M35" s="29">
        <v>7</v>
      </c>
      <c r="N35" s="29">
        <v>3</v>
      </c>
      <c r="O35" s="29">
        <v>4</v>
      </c>
      <c r="P35" s="29">
        <v>0</v>
      </c>
      <c r="Q35" s="29">
        <v>0</v>
      </c>
      <c r="R35" s="29">
        <v>0</v>
      </c>
      <c r="S35" s="29">
        <v>2</v>
      </c>
      <c r="T35" s="29">
        <v>2</v>
      </c>
      <c r="U35" s="33">
        <f>O35*100/G35</f>
        <v>36.363636363636367</v>
      </c>
      <c r="V35" s="29">
        <v>9</v>
      </c>
      <c r="W35" s="29">
        <v>5</v>
      </c>
      <c r="X35" s="42">
        <v>9</v>
      </c>
      <c r="Y35" s="65">
        <f>X35*100/E35</f>
        <v>4.7368421052631575</v>
      </c>
      <c r="Z35" s="32">
        <v>0</v>
      </c>
      <c r="AA35" s="32">
        <v>1</v>
      </c>
      <c r="AB35" s="32">
        <v>0</v>
      </c>
      <c r="AC35" s="32">
        <v>0</v>
      </c>
      <c r="AD35" s="32">
        <v>6</v>
      </c>
      <c r="AE35" s="32">
        <v>2</v>
      </c>
    </row>
    <row r="36" spans="1:31" ht="38.25" x14ac:dyDescent="0.25">
      <c r="A36" s="5" t="s">
        <v>53</v>
      </c>
      <c r="B36" s="6" t="s">
        <v>47</v>
      </c>
      <c r="C36" s="11">
        <v>143.47</v>
      </c>
      <c r="D36" s="29">
        <v>183</v>
      </c>
      <c r="E36" s="29">
        <v>216</v>
      </c>
      <c r="F36" s="30">
        <f>E36/C36</f>
        <v>1.5055412281313167</v>
      </c>
      <c r="G36" s="29">
        <v>14</v>
      </c>
      <c r="H36" s="30">
        <f>G36*100/D36</f>
        <v>7.6502732240437155</v>
      </c>
      <c r="I36" s="29"/>
      <c r="J36" s="29"/>
      <c r="K36" s="29"/>
      <c r="L36" s="29"/>
      <c r="M36" s="29"/>
      <c r="N36" s="29"/>
      <c r="O36" s="29">
        <v>12</v>
      </c>
      <c r="P36" s="29"/>
      <c r="Q36" s="29"/>
      <c r="R36" s="29"/>
      <c r="S36" s="29"/>
      <c r="T36" s="29"/>
      <c r="U36" s="33">
        <f>O36*100/G36</f>
        <v>85.714285714285708</v>
      </c>
      <c r="V36" s="29">
        <v>17</v>
      </c>
      <c r="W36" s="29">
        <v>8</v>
      </c>
      <c r="X36" s="42">
        <v>17</v>
      </c>
      <c r="Y36" s="65">
        <f>X36*100/E36</f>
        <v>7.8703703703703702</v>
      </c>
      <c r="Z36" s="32"/>
      <c r="AA36" s="32"/>
      <c r="AB36" s="32"/>
      <c r="AC36" s="32"/>
      <c r="AD36" s="32"/>
      <c r="AE36" s="32"/>
    </row>
    <row r="37" spans="1:31" ht="38.25" x14ac:dyDescent="0.25">
      <c r="A37" s="5" t="s">
        <v>55</v>
      </c>
      <c r="B37" s="6" t="s">
        <v>49</v>
      </c>
      <c r="C37" s="11">
        <v>12.04</v>
      </c>
      <c r="D37" s="29">
        <v>4</v>
      </c>
      <c r="E37" s="29">
        <v>4</v>
      </c>
      <c r="F37" s="30">
        <f>E37/C37</f>
        <v>0.33222591362126247</v>
      </c>
      <c r="G37" s="29">
        <v>0</v>
      </c>
      <c r="H37" s="30">
        <f>G37*100/D37</f>
        <v>0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33">
        <v>0</v>
      </c>
      <c r="V37" s="29">
        <v>0</v>
      </c>
      <c r="W37" s="29">
        <v>0</v>
      </c>
      <c r="X37" s="42">
        <v>0</v>
      </c>
      <c r="Y37" s="65">
        <f>X37*100/E37</f>
        <v>0</v>
      </c>
      <c r="Z37" s="42"/>
      <c r="AA37" s="42"/>
      <c r="AB37" s="42"/>
      <c r="AC37" s="42"/>
      <c r="AD37" s="42"/>
      <c r="AE37" s="42"/>
    </row>
    <row r="38" spans="1:31" ht="15.75" x14ac:dyDescent="0.25">
      <c r="A38" s="5" t="s">
        <v>57</v>
      </c>
      <c r="B38" s="12" t="s">
        <v>51</v>
      </c>
      <c r="C38" s="13">
        <v>51.435000000000002</v>
      </c>
      <c r="D38" s="29">
        <v>127</v>
      </c>
      <c r="E38" s="29">
        <v>131</v>
      </c>
      <c r="F38" s="30">
        <f>E38/C38</f>
        <v>2.546903859239817</v>
      </c>
      <c r="G38" s="29">
        <v>9</v>
      </c>
      <c r="H38" s="30">
        <f>G38*100/D38</f>
        <v>7.0866141732283463</v>
      </c>
      <c r="I38" s="29"/>
      <c r="J38" s="29"/>
      <c r="K38" s="29"/>
      <c r="L38" s="29"/>
      <c r="M38" s="29"/>
      <c r="N38" s="29"/>
      <c r="O38" s="29">
        <v>0</v>
      </c>
      <c r="P38" s="29"/>
      <c r="Q38" s="29"/>
      <c r="R38" s="29"/>
      <c r="S38" s="29"/>
      <c r="T38" s="29"/>
      <c r="U38" s="33">
        <f>O38*100/G38</f>
        <v>0</v>
      </c>
      <c r="V38" s="29">
        <v>10</v>
      </c>
      <c r="W38" s="29">
        <v>8</v>
      </c>
      <c r="X38" s="42">
        <v>10</v>
      </c>
      <c r="Y38" s="65">
        <f>X38*100/E38</f>
        <v>7.6335877862595423</v>
      </c>
      <c r="Z38" s="42"/>
      <c r="AA38" s="42"/>
      <c r="AB38" s="42"/>
      <c r="AC38" s="42"/>
      <c r="AD38" s="42"/>
      <c r="AE38" s="42"/>
    </row>
    <row r="39" spans="1:31" ht="15.75" x14ac:dyDescent="0.25">
      <c r="A39" s="143" t="s">
        <v>263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15.75" x14ac:dyDescent="0.25">
      <c r="A40" s="14" t="s">
        <v>59</v>
      </c>
      <c r="B40" s="10" t="s">
        <v>45</v>
      </c>
      <c r="C40" s="15">
        <v>163.22</v>
      </c>
      <c r="D40" s="34">
        <v>0</v>
      </c>
      <c r="E40" s="34">
        <v>0</v>
      </c>
      <c r="F40" s="34">
        <v>0</v>
      </c>
      <c r="G40" s="34">
        <v>2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</row>
    <row r="41" spans="1:31" ht="38.25" x14ac:dyDescent="0.25">
      <c r="A41" s="14" t="s">
        <v>60</v>
      </c>
      <c r="B41" s="10" t="s">
        <v>54</v>
      </c>
      <c r="C41" s="15">
        <v>279.41699999999997</v>
      </c>
      <c r="D41" s="34">
        <v>59</v>
      </c>
      <c r="E41" s="34">
        <v>58</v>
      </c>
      <c r="F41" s="49">
        <f>E41/C41</f>
        <v>0.20757505806733306</v>
      </c>
      <c r="G41" s="34">
        <v>2</v>
      </c>
      <c r="H41" s="48">
        <f>G41*100/D41</f>
        <v>3.3898305084745761</v>
      </c>
      <c r="I41" s="34"/>
      <c r="J41" s="34"/>
      <c r="K41" s="34"/>
      <c r="L41" s="34"/>
      <c r="M41" s="34"/>
      <c r="N41" s="34"/>
      <c r="O41" s="34">
        <v>1</v>
      </c>
      <c r="P41" s="34"/>
      <c r="Q41" s="34"/>
      <c r="R41" s="34"/>
      <c r="S41" s="34"/>
      <c r="T41" s="34"/>
      <c r="U41" s="48">
        <f>O41*100/G41</f>
        <v>50</v>
      </c>
      <c r="V41" s="34">
        <v>2</v>
      </c>
      <c r="W41" s="34">
        <v>5</v>
      </c>
      <c r="X41" s="34">
        <v>2</v>
      </c>
      <c r="Y41" s="48">
        <f>X41*100/E41</f>
        <v>3.4482758620689653</v>
      </c>
      <c r="Z41" s="34"/>
      <c r="AA41" s="34"/>
      <c r="AB41" s="34"/>
      <c r="AC41" s="34"/>
      <c r="AD41" s="34"/>
      <c r="AE41" s="34"/>
    </row>
    <row r="42" spans="1:31" ht="51" x14ac:dyDescent="0.25">
      <c r="A42" s="14" t="s">
        <v>62</v>
      </c>
      <c r="B42" s="10" t="s">
        <v>56</v>
      </c>
      <c r="C42" s="15">
        <v>65.27</v>
      </c>
      <c r="D42" s="34">
        <v>34</v>
      </c>
      <c r="E42" s="34">
        <v>51</v>
      </c>
      <c r="F42" s="49">
        <f>E42/C42</f>
        <v>0.78136969511260923</v>
      </c>
      <c r="G42" s="34">
        <v>1</v>
      </c>
      <c r="H42" s="48">
        <f>G42*100/D42</f>
        <v>2.9411764705882355</v>
      </c>
      <c r="I42" s="34"/>
      <c r="J42" s="34"/>
      <c r="K42" s="34"/>
      <c r="L42" s="34"/>
      <c r="M42" s="34"/>
      <c r="N42" s="34"/>
      <c r="O42" s="34">
        <v>1</v>
      </c>
      <c r="P42" s="34"/>
      <c r="Q42" s="34"/>
      <c r="R42" s="34"/>
      <c r="S42" s="34"/>
      <c r="T42" s="34"/>
      <c r="U42" s="48">
        <f>O42*100/G42</f>
        <v>100</v>
      </c>
      <c r="V42" s="34">
        <v>2</v>
      </c>
      <c r="W42" s="34">
        <v>5</v>
      </c>
      <c r="X42" s="34">
        <v>2</v>
      </c>
      <c r="Y42" s="48">
        <f>X42*100/E42</f>
        <v>3.9215686274509802</v>
      </c>
      <c r="Z42" s="34"/>
      <c r="AA42" s="34"/>
      <c r="AB42" s="34"/>
      <c r="AC42" s="34"/>
      <c r="AD42" s="34"/>
      <c r="AE42" s="34"/>
    </row>
    <row r="43" spans="1:31" ht="51" x14ac:dyDescent="0.25">
      <c r="A43" s="14" t="s">
        <v>64</v>
      </c>
      <c r="B43" s="10" t="s">
        <v>58</v>
      </c>
      <c r="C43" s="15">
        <v>33.369999999999997</v>
      </c>
      <c r="D43" s="34">
        <v>0</v>
      </c>
      <c r="E43" s="34">
        <v>0</v>
      </c>
      <c r="F43" s="49">
        <f>E43/C43</f>
        <v>0</v>
      </c>
      <c r="G43" s="34">
        <v>0</v>
      </c>
      <c r="H43" s="48">
        <v>0</v>
      </c>
      <c r="I43" s="34"/>
      <c r="J43" s="34"/>
      <c r="K43" s="34"/>
      <c r="L43" s="34"/>
      <c r="M43" s="34"/>
      <c r="N43" s="34"/>
      <c r="O43" s="34">
        <v>0</v>
      </c>
      <c r="P43" s="34"/>
      <c r="Q43" s="34"/>
      <c r="R43" s="34"/>
      <c r="S43" s="34"/>
      <c r="T43" s="34"/>
      <c r="U43" s="48">
        <v>0</v>
      </c>
      <c r="V43" s="34">
        <v>0</v>
      </c>
      <c r="W43" s="34">
        <v>0</v>
      </c>
      <c r="X43" s="34">
        <v>0</v>
      </c>
      <c r="Y43" s="48">
        <v>0</v>
      </c>
      <c r="Z43" s="34"/>
      <c r="AA43" s="34"/>
      <c r="AB43" s="34"/>
      <c r="AC43" s="34"/>
      <c r="AD43" s="34"/>
      <c r="AE43" s="34"/>
    </row>
    <row r="44" spans="1:31" ht="15.75" x14ac:dyDescent="0.25">
      <c r="A44" s="14" t="s">
        <v>264</v>
      </c>
      <c r="B44" s="6" t="s">
        <v>368</v>
      </c>
      <c r="C44" s="11">
        <v>64.3</v>
      </c>
      <c r="D44" s="29">
        <v>43</v>
      </c>
      <c r="E44" s="29">
        <v>77</v>
      </c>
      <c r="F44" s="49">
        <f>E44/C44</f>
        <v>1.1975116640746502</v>
      </c>
      <c r="G44" s="29">
        <v>2</v>
      </c>
      <c r="H44" s="48">
        <f>G44*100/D44</f>
        <v>4.6511627906976747</v>
      </c>
      <c r="I44" s="29"/>
      <c r="J44" s="29"/>
      <c r="K44" s="29"/>
      <c r="L44" s="29"/>
      <c r="M44" s="29"/>
      <c r="N44" s="29"/>
      <c r="O44" s="29">
        <v>0</v>
      </c>
      <c r="P44" s="29"/>
      <c r="Q44" s="29"/>
      <c r="R44" s="29"/>
      <c r="S44" s="29"/>
      <c r="T44" s="29"/>
      <c r="U44" s="48">
        <f>O44*100/G44</f>
        <v>0</v>
      </c>
      <c r="V44" s="29">
        <v>6</v>
      </c>
      <c r="W44" s="29">
        <v>8</v>
      </c>
      <c r="X44" s="42">
        <v>4</v>
      </c>
      <c r="Y44" s="48">
        <f>X44*100/E44</f>
        <v>5.1948051948051948</v>
      </c>
      <c r="Z44" s="32"/>
      <c r="AA44" s="32"/>
      <c r="AB44" s="32"/>
      <c r="AC44" s="32"/>
      <c r="AD44" s="32"/>
      <c r="AE44" s="32"/>
    </row>
    <row r="45" spans="1:31" ht="15.75" x14ac:dyDescent="0.25">
      <c r="A45" s="143" t="s">
        <v>333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s="36" customFormat="1" ht="15.75" x14ac:dyDescent="0.25">
      <c r="A46" s="5" t="s">
        <v>66</v>
      </c>
      <c r="B46" s="10" t="s">
        <v>26</v>
      </c>
      <c r="C46" s="11">
        <v>817.66</v>
      </c>
      <c r="D46" s="29">
        <v>1538</v>
      </c>
      <c r="E46" s="29">
        <v>989</v>
      </c>
      <c r="F46" s="30">
        <f>E46/C46</f>
        <v>1.2095492013795466</v>
      </c>
      <c r="G46" s="29">
        <v>83</v>
      </c>
      <c r="H46" s="30">
        <f>G46*100/D46</f>
        <v>5.3966189856957083</v>
      </c>
      <c r="I46" s="29">
        <v>0</v>
      </c>
      <c r="J46" s="29">
        <v>6</v>
      </c>
      <c r="K46" s="29">
        <v>6</v>
      </c>
      <c r="L46" s="29">
        <v>0</v>
      </c>
      <c r="M46" s="29">
        <v>54</v>
      </c>
      <c r="N46" s="29">
        <v>17</v>
      </c>
      <c r="O46" s="29">
        <v>10</v>
      </c>
      <c r="P46" s="29">
        <v>0</v>
      </c>
      <c r="Q46" s="29">
        <v>0</v>
      </c>
      <c r="R46" s="29">
        <v>0</v>
      </c>
      <c r="S46" s="29">
        <v>8</v>
      </c>
      <c r="T46" s="29">
        <v>2</v>
      </c>
      <c r="U46" s="29">
        <f>O46*100/G46</f>
        <v>12.048192771084338</v>
      </c>
      <c r="V46" s="29">
        <v>79</v>
      </c>
      <c r="W46" s="29">
        <v>8</v>
      </c>
      <c r="X46" s="42">
        <v>79</v>
      </c>
      <c r="Y46" s="50">
        <f>X46*100/E46</f>
        <v>7.9878665318503543</v>
      </c>
      <c r="Z46" s="42">
        <v>0</v>
      </c>
      <c r="AA46" s="42">
        <v>5</v>
      </c>
      <c r="AB46" s="42">
        <v>6</v>
      </c>
      <c r="AC46" s="42">
        <v>0</v>
      </c>
      <c r="AD46" s="42">
        <v>52</v>
      </c>
      <c r="AE46" s="42">
        <v>16</v>
      </c>
    </row>
    <row r="47" spans="1:31" ht="15.75" x14ac:dyDescent="0.25">
      <c r="A47" s="5" t="s">
        <v>67</v>
      </c>
      <c r="B47" s="10" t="s">
        <v>61</v>
      </c>
      <c r="C47" s="11">
        <v>120.74</v>
      </c>
      <c r="D47" s="29">
        <v>243</v>
      </c>
      <c r="E47" s="29">
        <v>246</v>
      </c>
      <c r="F47" s="30">
        <f>E47/C47</f>
        <v>2.0374358124896474</v>
      </c>
      <c r="G47" s="29">
        <v>7</v>
      </c>
      <c r="H47" s="30">
        <f>G47*100/D47</f>
        <v>2.880658436213992</v>
      </c>
      <c r="I47" s="29"/>
      <c r="J47" s="29"/>
      <c r="K47" s="29"/>
      <c r="L47" s="29"/>
      <c r="M47" s="29"/>
      <c r="N47" s="29"/>
      <c r="O47" s="29">
        <v>6</v>
      </c>
      <c r="P47" s="29"/>
      <c r="Q47" s="29"/>
      <c r="R47" s="29"/>
      <c r="S47" s="29"/>
      <c r="T47" s="29"/>
      <c r="U47" s="29">
        <f>O47*100/G47</f>
        <v>85.714285714285708</v>
      </c>
      <c r="V47" s="29">
        <v>19</v>
      </c>
      <c r="W47" s="29">
        <v>8</v>
      </c>
      <c r="X47" s="42">
        <v>19</v>
      </c>
      <c r="Y47" s="50">
        <f>X47*100/E47</f>
        <v>7.7235772357723578</v>
      </c>
      <c r="Z47" s="32"/>
      <c r="AA47" s="32"/>
      <c r="AB47" s="32"/>
      <c r="AC47" s="32"/>
      <c r="AD47" s="32"/>
      <c r="AE47" s="32"/>
    </row>
    <row r="48" spans="1:31" ht="15.75" x14ac:dyDescent="0.25">
      <c r="A48" s="5" t="s">
        <v>265</v>
      </c>
      <c r="B48" s="12" t="s">
        <v>63</v>
      </c>
      <c r="C48" s="11">
        <v>152.26</v>
      </c>
      <c r="D48" s="29">
        <v>212</v>
      </c>
      <c r="E48" s="29">
        <v>231</v>
      </c>
      <c r="F48" s="30">
        <f>E48/C48</f>
        <v>1.5171417312491791</v>
      </c>
      <c r="G48" s="29">
        <v>5</v>
      </c>
      <c r="H48" s="30">
        <f>G48*100/D48</f>
        <v>2.358490566037736</v>
      </c>
      <c r="I48" s="29"/>
      <c r="J48" s="29"/>
      <c r="K48" s="29"/>
      <c r="L48" s="29"/>
      <c r="M48" s="29"/>
      <c r="N48" s="29"/>
      <c r="O48" s="29">
        <v>5</v>
      </c>
      <c r="P48" s="29"/>
      <c r="Q48" s="29"/>
      <c r="R48" s="29"/>
      <c r="S48" s="29"/>
      <c r="T48" s="29"/>
      <c r="U48" s="29">
        <f>O48*100/G48</f>
        <v>100</v>
      </c>
      <c r="V48" s="29">
        <v>18</v>
      </c>
      <c r="W48" s="29">
        <v>8</v>
      </c>
      <c r="X48" s="42">
        <v>18</v>
      </c>
      <c r="Y48" s="50">
        <f>X48*100/E48</f>
        <v>7.7922077922077921</v>
      </c>
      <c r="Z48" s="32"/>
      <c r="AA48" s="32"/>
      <c r="AB48" s="32"/>
      <c r="AC48" s="32"/>
      <c r="AD48" s="32"/>
      <c r="AE48" s="32"/>
    </row>
    <row r="49" spans="1:31" ht="38.25" x14ac:dyDescent="0.25">
      <c r="A49" s="5" t="s">
        <v>266</v>
      </c>
      <c r="B49" s="10" t="s">
        <v>65</v>
      </c>
      <c r="C49" s="13">
        <v>269.19799999999998</v>
      </c>
      <c r="D49" s="29">
        <v>230</v>
      </c>
      <c r="E49" s="29">
        <v>239</v>
      </c>
      <c r="F49" s="30">
        <f>E49/C49</f>
        <v>0.88782234637701629</v>
      </c>
      <c r="G49" s="29">
        <v>11</v>
      </c>
      <c r="H49" s="30">
        <f>G49*100/D49</f>
        <v>4.7826086956521738</v>
      </c>
      <c r="I49" s="29"/>
      <c r="J49" s="29"/>
      <c r="K49" s="29"/>
      <c r="L49" s="29"/>
      <c r="M49" s="29"/>
      <c r="N49" s="29"/>
      <c r="O49" s="29">
        <v>9</v>
      </c>
      <c r="P49" s="29"/>
      <c r="Q49" s="29"/>
      <c r="R49" s="29"/>
      <c r="S49" s="29"/>
      <c r="T49" s="29"/>
      <c r="U49" s="29">
        <f>O49*100/G49</f>
        <v>81.818181818181813</v>
      </c>
      <c r="V49" s="29">
        <v>11</v>
      </c>
      <c r="W49" s="29">
        <v>5</v>
      </c>
      <c r="X49" s="42">
        <v>11</v>
      </c>
      <c r="Y49" s="50">
        <f>X49*100/E49</f>
        <v>4.6025104602510458</v>
      </c>
      <c r="Z49" s="32"/>
      <c r="AA49" s="32"/>
      <c r="AB49" s="32"/>
      <c r="AC49" s="32"/>
      <c r="AD49" s="32"/>
      <c r="AE49" s="32"/>
    </row>
    <row r="50" spans="1:31" ht="15.75" x14ac:dyDescent="0.25">
      <c r="A50" s="143" t="s">
        <v>267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s="36" customFormat="1" ht="15.75" x14ac:dyDescent="0.25">
      <c r="A51" s="5" t="s">
        <v>69</v>
      </c>
      <c r="B51" s="6" t="s">
        <v>26</v>
      </c>
      <c r="C51" s="11">
        <v>257.81</v>
      </c>
      <c r="D51" s="29">
        <v>315</v>
      </c>
      <c r="E51" s="29">
        <v>295</v>
      </c>
      <c r="F51" s="30">
        <f t="shared" ref="F51:F56" si="4">E51/C51</f>
        <v>1.1442535200341337</v>
      </c>
      <c r="G51" s="29">
        <v>25</v>
      </c>
      <c r="H51" s="33">
        <f>G51*100/D51</f>
        <v>7.9365079365079367</v>
      </c>
      <c r="I51" s="29">
        <v>0</v>
      </c>
      <c r="J51" s="29">
        <v>1</v>
      </c>
      <c r="K51" s="29">
        <v>1</v>
      </c>
      <c r="L51" s="29">
        <v>0</v>
      </c>
      <c r="M51" s="29">
        <v>23</v>
      </c>
      <c r="N51" s="29">
        <v>0</v>
      </c>
      <c r="O51" s="29">
        <v>16</v>
      </c>
      <c r="P51" s="29">
        <v>1</v>
      </c>
      <c r="Q51" s="29">
        <v>0</v>
      </c>
      <c r="R51" s="29">
        <v>0</v>
      </c>
      <c r="S51" s="29">
        <v>15</v>
      </c>
      <c r="T51" s="29">
        <v>0</v>
      </c>
      <c r="U51" s="33">
        <f>O51*100/G51</f>
        <v>64</v>
      </c>
      <c r="V51" s="29">
        <v>23</v>
      </c>
      <c r="W51" s="29">
        <v>8</v>
      </c>
      <c r="X51" s="35">
        <v>23</v>
      </c>
      <c r="Y51" s="63">
        <f t="shared" ref="Y51:Y56" si="5">X51*100/E51</f>
        <v>7.7966101694915251</v>
      </c>
      <c r="Z51" s="35">
        <v>0</v>
      </c>
      <c r="AA51" s="35">
        <v>2</v>
      </c>
      <c r="AB51" s="35">
        <v>1</v>
      </c>
      <c r="AC51" s="35">
        <v>0</v>
      </c>
      <c r="AD51" s="35">
        <v>15</v>
      </c>
      <c r="AE51" s="35">
        <v>5</v>
      </c>
    </row>
    <row r="52" spans="1:31" ht="38.25" x14ac:dyDescent="0.25">
      <c r="A52" s="5" t="s">
        <v>70</v>
      </c>
      <c r="B52" s="6" t="s">
        <v>246</v>
      </c>
      <c r="C52" s="7">
        <v>177.816</v>
      </c>
      <c r="D52" s="29">
        <v>649</v>
      </c>
      <c r="E52" s="29">
        <v>663</v>
      </c>
      <c r="F52" s="30">
        <f t="shared" si="4"/>
        <v>3.7285733567283033</v>
      </c>
      <c r="G52" s="29">
        <v>64</v>
      </c>
      <c r="H52" s="33">
        <f>G52*100/D52</f>
        <v>9.8613251155624031</v>
      </c>
      <c r="I52" s="29"/>
      <c r="J52" s="29"/>
      <c r="K52" s="29"/>
      <c r="L52" s="29"/>
      <c r="M52" s="29"/>
      <c r="N52" s="29"/>
      <c r="O52" s="29">
        <v>47</v>
      </c>
      <c r="P52" s="29"/>
      <c r="Q52" s="29"/>
      <c r="R52" s="29"/>
      <c r="S52" s="29"/>
      <c r="T52" s="29"/>
      <c r="U52" s="33">
        <f>O52*100/G52</f>
        <v>73.4375</v>
      </c>
      <c r="V52" s="29">
        <v>79</v>
      </c>
      <c r="W52" s="29">
        <v>12</v>
      </c>
      <c r="X52" s="42">
        <v>79</v>
      </c>
      <c r="Y52" s="63">
        <f t="shared" si="5"/>
        <v>11.91553544494721</v>
      </c>
      <c r="Z52" s="32"/>
      <c r="AA52" s="32"/>
      <c r="AB52" s="32"/>
      <c r="AC52" s="32"/>
      <c r="AD52" s="32"/>
      <c r="AE52" s="32"/>
    </row>
    <row r="53" spans="1:31" ht="15.75" x14ac:dyDescent="0.25">
      <c r="A53" s="5" t="s">
        <v>268</v>
      </c>
      <c r="B53" s="6" t="s">
        <v>247</v>
      </c>
      <c r="C53" s="11">
        <v>17.88</v>
      </c>
      <c r="D53" s="29">
        <v>0</v>
      </c>
      <c r="E53" s="29">
        <v>14</v>
      </c>
      <c r="F53" s="30">
        <f t="shared" si="4"/>
        <v>0.78299776286353473</v>
      </c>
      <c r="G53" s="29">
        <v>0</v>
      </c>
      <c r="H53" s="33"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33">
        <v>0</v>
      </c>
      <c r="V53" s="29">
        <v>0</v>
      </c>
      <c r="W53" s="29">
        <v>5</v>
      </c>
      <c r="X53" s="42">
        <v>0</v>
      </c>
      <c r="Y53" s="63">
        <f t="shared" si="5"/>
        <v>0</v>
      </c>
      <c r="Z53" s="32"/>
      <c r="AA53" s="32"/>
      <c r="AB53" s="32"/>
      <c r="AC53" s="32"/>
      <c r="AD53" s="32"/>
      <c r="AE53" s="32"/>
    </row>
    <row r="54" spans="1:31" ht="25.5" x14ac:dyDescent="0.25">
      <c r="A54" s="5" t="s">
        <v>269</v>
      </c>
      <c r="B54" s="6" t="s">
        <v>248</v>
      </c>
      <c r="C54" s="11">
        <v>15.534000000000001</v>
      </c>
      <c r="D54" s="29">
        <v>49</v>
      </c>
      <c r="E54" s="29">
        <v>77</v>
      </c>
      <c r="F54" s="30">
        <f t="shared" si="4"/>
        <v>4.956868803913995</v>
      </c>
      <c r="G54" s="29">
        <v>5</v>
      </c>
      <c r="H54" s="33">
        <f>G54*100/D54</f>
        <v>10.204081632653061</v>
      </c>
      <c r="I54" s="29"/>
      <c r="J54" s="29"/>
      <c r="K54" s="29"/>
      <c r="L54" s="29"/>
      <c r="M54" s="29"/>
      <c r="N54" s="29"/>
      <c r="O54" s="29">
        <v>2</v>
      </c>
      <c r="P54" s="29"/>
      <c r="Q54" s="29"/>
      <c r="R54" s="29"/>
      <c r="S54" s="29"/>
      <c r="T54" s="29"/>
      <c r="U54" s="33">
        <f>O54*100/G54</f>
        <v>40</v>
      </c>
      <c r="V54" s="29">
        <v>9</v>
      </c>
      <c r="W54" s="29">
        <v>12</v>
      </c>
      <c r="X54" s="42">
        <v>9</v>
      </c>
      <c r="Y54" s="63">
        <f t="shared" si="5"/>
        <v>11.688311688311689</v>
      </c>
      <c r="Z54" s="32"/>
      <c r="AA54" s="32"/>
      <c r="AB54" s="32"/>
      <c r="AC54" s="32"/>
      <c r="AD54" s="32"/>
      <c r="AE54" s="32"/>
    </row>
    <row r="55" spans="1:31" ht="25.5" x14ac:dyDescent="0.25">
      <c r="A55" s="5" t="s">
        <v>270</v>
      </c>
      <c r="B55" s="6" t="s">
        <v>249</v>
      </c>
      <c r="C55" s="11">
        <v>14.592000000000001</v>
      </c>
      <c r="D55" s="29">
        <v>39</v>
      </c>
      <c r="E55" s="29">
        <v>9</v>
      </c>
      <c r="F55" s="30">
        <f t="shared" si="4"/>
        <v>0.61677631578947367</v>
      </c>
      <c r="G55" s="29">
        <v>3</v>
      </c>
      <c r="H55" s="33">
        <f>G55*100/D55</f>
        <v>7.6923076923076925</v>
      </c>
      <c r="I55" s="29"/>
      <c r="J55" s="29"/>
      <c r="K55" s="29"/>
      <c r="L55" s="29"/>
      <c r="M55" s="29"/>
      <c r="N55" s="29"/>
      <c r="O55" s="29">
        <v>1</v>
      </c>
      <c r="P55" s="29"/>
      <c r="Q55" s="29"/>
      <c r="R55" s="29"/>
      <c r="S55" s="29"/>
      <c r="T55" s="29"/>
      <c r="U55" s="33">
        <f>O55*100/G55</f>
        <v>33.333333333333336</v>
      </c>
      <c r="V55" s="29">
        <v>0</v>
      </c>
      <c r="W55" s="29">
        <v>5</v>
      </c>
      <c r="X55" s="42">
        <v>0</v>
      </c>
      <c r="Y55" s="63">
        <f t="shared" si="5"/>
        <v>0</v>
      </c>
      <c r="Z55" s="32"/>
      <c r="AA55" s="32"/>
      <c r="AB55" s="32"/>
      <c r="AC55" s="32"/>
      <c r="AD55" s="32"/>
      <c r="AE55" s="32"/>
    </row>
    <row r="56" spans="1:31" ht="15.75" x14ac:dyDescent="0.25">
      <c r="A56" s="5" t="s">
        <v>271</v>
      </c>
      <c r="B56" s="20" t="s">
        <v>250</v>
      </c>
      <c r="C56" s="9">
        <v>9.7159999999999993</v>
      </c>
      <c r="D56" s="29">
        <v>59</v>
      </c>
      <c r="E56" s="29">
        <v>40</v>
      </c>
      <c r="F56" s="30">
        <f t="shared" si="4"/>
        <v>4.1169205434335119</v>
      </c>
      <c r="G56" s="29">
        <v>8</v>
      </c>
      <c r="H56" s="33">
        <f>G56*100/D56</f>
        <v>13.559322033898304</v>
      </c>
      <c r="I56" s="29"/>
      <c r="J56" s="29"/>
      <c r="K56" s="29"/>
      <c r="L56" s="29"/>
      <c r="M56" s="29"/>
      <c r="N56" s="29"/>
      <c r="O56" s="29">
        <v>2</v>
      </c>
      <c r="P56" s="29"/>
      <c r="Q56" s="29"/>
      <c r="R56" s="29"/>
      <c r="S56" s="29"/>
      <c r="T56" s="29"/>
      <c r="U56" s="33">
        <f>O56*100/G56</f>
        <v>25</v>
      </c>
      <c r="V56" s="29">
        <v>4</v>
      </c>
      <c r="W56" s="29">
        <v>12</v>
      </c>
      <c r="X56" s="42">
        <v>4</v>
      </c>
      <c r="Y56" s="63">
        <f t="shared" si="5"/>
        <v>10</v>
      </c>
      <c r="Z56" s="32"/>
      <c r="AA56" s="32"/>
      <c r="AB56" s="32"/>
      <c r="AC56" s="32"/>
      <c r="AD56" s="32"/>
      <c r="AE56" s="32"/>
    </row>
    <row r="57" spans="1:31" ht="15.75" x14ac:dyDescent="0.25">
      <c r="A57" s="151" t="s">
        <v>334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</row>
    <row r="58" spans="1:31" x14ac:dyDescent="0.25">
      <c r="A58" s="5" t="s">
        <v>72</v>
      </c>
      <c r="B58" s="10" t="s">
        <v>45</v>
      </c>
      <c r="C58" s="13">
        <v>189.94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</row>
    <row r="59" spans="1:31" x14ac:dyDescent="0.25">
      <c r="A59" s="5" t="s">
        <v>73</v>
      </c>
      <c r="B59" s="10" t="s">
        <v>68</v>
      </c>
      <c r="C59" s="13">
        <v>203.81</v>
      </c>
      <c r="D59" s="28">
        <v>0</v>
      </c>
      <c r="E59" s="28">
        <v>0</v>
      </c>
      <c r="F59" s="47">
        <f>E59/C59</f>
        <v>0</v>
      </c>
      <c r="G59" s="28">
        <v>0</v>
      </c>
      <c r="H59" s="28"/>
      <c r="I59" s="28"/>
      <c r="J59" s="28"/>
      <c r="K59" s="28"/>
      <c r="L59" s="28"/>
      <c r="M59" s="28"/>
      <c r="N59" s="28"/>
      <c r="O59" s="28">
        <v>0</v>
      </c>
      <c r="P59" s="28"/>
      <c r="Q59" s="28"/>
      <c r="R59" s="28"/>
      <c r="S59" s="28"/>
      <c r="T59" s="28"/>
      <c r="U59" s="28"/>
      <c r="V59" s="28">
        <v>0</v>
      </c>
      <c r="W59" s="28">
        <v>0</v>
      </c>
      <c r="X59" s="28">
        <v>0</v>
      </c>
      <c r="Y59" s="28">
        <v>0</v>
      </c>
      <c r="Z59" s="43"/>
      <c r="AA59" s="43"/>
      <c r="AB59" s="43"/>
      <c r="AC59" s="43"/>
      <c r="AD59" s="43"/>
      <c r="AE59" s="43"/>
    </row>
    <row r="60" spans="1:31" ht="15.75" x14ac:dyDescent="0.25">
      <c r="A60" s="143" t="s">
        <v>272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</row>
    <row r="61" spans="1:31" s="36" customFormat="1" ht="15.75" x14ac:dyDescent="0.25">
      <c r="A61" s="5" t="s">
        <v>75</v>
      </c>
      <c r="B61" s="6" t="s">
        <v>45</v>
      </c>
      <c r="C61" s="11">
        <v>4100.01</v>
      </c>
      <c r="D61" s="29">
        <v>1726</v>
      </c>
      <c r="E61" s="29">
        <v>1599</v>
      </c>
      <c r="F61" s="30">
        <f>E61/C61</f>
        <v>0.38999904878280783</v>
      </c>
      <c r="G61" s="29">
        <v>81</v>
      </c>
      <c r="H61" s="33">
        <f>G61*100/D61</f>
        <v>4.6929316338354576</v>
      </c>
      <c r="I61" s="29">
        <v>32</v>
      </c>
      <c r="J61" s="29">
        <v>4</v>
      </c>
      <c r="K61" s="29">
        <v>3</v>
      </c>
      <c r="L61" s="29">
        <v>0</v>
      </c>
      <c r="M61" s="29">
        <v>32</v>
      </c>
      <c r="N61" s="29">
        <v>10</v>
      </c>
      <c r="O61" s="29">
        <v>4</v>
      </c>
      <c r="P61" s="29">
        <v>0</v>
      </c>
      <c r="Q61" s="29">
        <v>0</v>
      </c>
      <c r="R61" s="29">
        <v>0</v>
      </c>
      <c r="S61" s="29">
        <v>4</v>
      </c>
      <c r="T61" s="29">
        <v>0</v>
      </c>
      <c r="U61" s="29">
        <f>O61*100/G61</f>
        <v>4.9382716049382713</v>
      </c>
      <c r="V61" s="29">
        <v>79</v>
      </c>
      <c r="W61" s="29">
        <v>5</v>
      </c>
      <c r="X61" s="35">
        <v>79</v>
      </c>
      <c r="Y61" s="35">
        <v>4.9000000000000004</v>
      </c>
      <c r="Z61" s="35">
        <v>32</v>
      </c>
      <c r="AA61" s="35">
        <v>3</v>
      </c>
      <c r="AB61" s="35">
        <v>4</v>
      </c>
      <c r="AC61" s="35">
        <v>0</v>
      </c>
      <c r="AD61" s="35">
        <v>30</v>
      </c>
      <c r="AE61" s="35">
        <v>10</v>
      </c>
    </row>
    <row r="62" spans="1:31" s="36" customFormat="1" ht="15.75" x14ac:dyDescent="0.25">
      <c r="A62" s="5" t="s">
        <v>76</v>
      </c>
      <c r="B62" s="6" t="s">
        <v>74</v>
      </c>
      <c r="C62" s="11">
        <v>1069.01</v>
      </c>
      <c r="D62" s="29">
        <v>381</v>
      </c>
      <c r="E62" s="29">
        <v>438</v>
      </c>
      <c r="F62" s="30">
        <f>E62/C62</f>
        <v>0.40972488564185555</v>
      </c>
      <c r="G62" s="29">
        <v>11</v>
      </c>
      <c r="H62" s="33">
        <f>G62*100/D62</f>
        <v>2.8871391076115485</v>
      </c>
      <c r="I62" s="29"/>
      <c r="J62" s="29"/>
      <c r="K62" s="29"/>
      <c r="L62" s="29"/>
      <c r="M62" s="29"/>
      <c r="N62" s="29"/>
      <c r="O62" s="29">
        <v>11</v>
      </c>
      <c r="P62" s="29"/>
      <c r="Q62" s="29"/>
      <c r="R62" s="29"/>
      <c r="S62" s="29"/>
      <c r="T62" s="29"/>
      <c r="U62" s="29">
        <f>O62*100/G62</f>
        <v>100</v>
      </c>
      <c r="V62" s="29">
        <v>21</v>
      </c>
      <c r="W62" s="29">
        <v>5</v>
      </c>
      <c r="X62" s="35">
        <v>21</v>
      </c>
      <c r="Y62" s="35">
        <v>4.7</v>
      </c>
      <c r="Z62" s="35"/>
      <c r="AA62" s="35"/>
      <c r="AB62" s="35"/>
      <c r="AC62" s="35"/>
      <c r="AD62" s="35"/>
      <c r="AE62" s="35"/>
    </row>
    <row r="63" spans="1:31" ht="15.75" x14ac:dyDescent="0.25">
      <c r="A63" s="143" t="s">
        <v>335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</row>
    <row r="64" spans="1:31" s="36" customFormat="1" x14ac:dyDescent="0.25">
      <c r="A64" s="5" t="s">
        <v>84</v>
      </c>
      <c r="B64" s="6" t="s">
        <v>26</v>
      </c>
      <c r="C64" s="11">
        <v>228.05840000000001</v>
      </c>
      <c r="D64" s="28">
        <v>20</v>
      </c>
      <c r="E64" s="28">
        <v>5</v>
      </c>
      <c r="F64" s="47">
        <f>E64/C64</f>
        <v>2.1924208886846527E-2</v>
      </c>
      <c r="G64" s="28">
        <v>1</v>
      </c>
      <c r="H64" s="46">
        <f>G64*100/D64</f>
        <v>5</v>
      </c>
      <c r="I64" s="28">
        <v>0</v>
      </c>
      <c r="J64" s="28"/>
      <c r="K64" s="28">
        <v>0</v>
      </c>
      <c r="L64" s="28">
        <v>0</v>
      </c>
      <c r="M64" s="28">
        <v>0</v>
      </c>
      <c r="N64" s="28">
        <v>1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f>O64*100/G64</f>
        <v>0</v>
      </c>
      <c r="V64" s="28">
        <v>0</v>
      </c>
      <c r="W64" s="28">
        <v>5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</row>
    <row r="65" spans="1:31" s="36" customFormat="1" ht="38.25" x14ac:dyDescent="0.25">
      <c r="A65" s="5" t="s">
        <v>85</v>
      </c>
      <c r="B65" s="10" t="s">
        <v>71</v>
      </c>
      <c r="C65" s="11">
        <v>80.239999999999995</v>
      </c>
      <c r="D65" s="28">
        <v>108</v>
      </c>
      <c r="E65" s="28">
        <v>135</v>
      </c>
      <c r="F65" s="47">
        <f>E65/C65</f>
        <v>1.6824526420737789</v>
      </c>
      <c r="G65" s="28">
        <v>8</v>
      </c>
      <c r="H65" s="46">
        <f>G65*100/D65</f>
        <v>7.4074074074074074</v>
      </c>
      <c r="I65" s="28"/>
      <c r="J65" s="28"/>
      <c r="K65" s="28"/>
      <c r="L65" s="28"/>
      <c r="M65" s="28"/>
      <c r="N65" s="28"/>
      <c r="O65" s="28">
        <v>5</v>
      </c>
      <c r="P65" s="28"/>
      <c r="Q65" s="28"/>
      <c r="R65" s="28"/>
      <c r="S65" s="28"/>
      <c r="T65" s="28"/>
      <c r="U65" s="46">
        <f>O65*100/G65</f>
        <v>62.5</v>
      </c>
      <c r="V65" s="28">
        <v>10</v>
      </c>
      <c r="W65" s="28">
        <v>8</v>
      </c>
      <c r="X65" s="51">
        <v>10</v>
      </c>
      <c r="Y65" s="51">
        <v>7.4</v>
      </c>
      <c r="Z65" s="51"/>
      <c r="AA65" s="51"/>
      <c r="AB65" s="51"/>
      <c r="AC65" s="51"/>
      <c r="AD65" s="51"/>
      <c r="AE65" s="51"/>
    </row>
    <row r="66" spans="1:31" ht="15.75" x14ac:dyDescent="0.25">
      <c r="A66" s="143" t="s">
        <v>273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</row>
    <row r="67" spans="1:31" s="36" customFormat="1" ht="15.75" x14ac:dyDescent="0.25">
      <c r="A67" s="5" t="s">
        <v>88</v>
      </c>
      <c r="B67" s="6" t="s">
        <v>45</v>
      </c>
      <c r="C67" s="11">
        <v>311.08</v>
      </c>
      <c r="D67" s="29">
        <v>64</v>
      </c>
      <c r="E67" s="29">
        <v>73</v>
      </c>
      <c r="F67" s="30">
        <f>E67/C67</f>
        <v>0.23466632377523469</v>
      </c>
      <c r="G67" s="38">
        <v>3</v>
      </c>
      <c r="H67" s="33">
        <f>G67*100/D67</f>
        <v>4.6875</v>
      </c>
      <c r="I67" s="29">
        <v>0</v>
      </c>
      <c r="J67" s="29">
        <v>0</v>
      </c>
      <c r="K67" s="29">
        <v>0</v>
      </c>
      <c r="L67" s="38">
        <v>0</v>
      </c>
      <c r="M67" s="29">
        <v>2</v>
      </c>
      <c r="N67" s="29">
        <v>1</v>
      </c>
      <c r="O67" s="29">
        <v>2</v>
      </c>
      <c r="P67" s="38">
        <v>0</v>
      </c>
      <c r="Q67" s="29">
        <v>0</v>
      </c>
      <c r="R67" s="38">
        <v>0</v>
      </c>
      <c r="S67" s="29">
        <v>1</v>
      </c>
      <c r="T67" s="29">
        <v>1</v>
      </c>
      <c r="U67" s="33">
        <f>O67*100/G67</f>
        <v>66.666666666666671</v>
      </c>
      <c r="V67" s="29">
        <v>3</v>
      </c>
      <c r="W67" s="29">
        <v>5</v>
      </c>
      <c r="X67" s="42">
        <v>2</v>
      </c>
      <c r="Y67" s="50">
        <f>X67*100/E67</f>
        <v>2.7397260273972601</v>
      </c>
      <c r="Z67" s="42">
        <v>0</v>
      </c>
      <c r="AA67" s="42">
        <v>0</v>
      </c>
      <c r="AB67" s="42">
        <v>0</v>
      </c>
      <c r="AC67" s="42">
        <v>0</v>
      </c>
      <c r="AD67" s="42">
        <v>1</v>
      </c>
      <c r="AE67" s="42">
        <v>1</v>
      </c>
    </row>
    <row r="68" spans="1:31" s="36" customFormat="1" ht="76.5" x14ac:dyDescent="0.25">
      <c r="A68" s="5" t="s">
        <v>357</v>
      </c>
      <c r="B68" s="6" t="s">
        <v>358</v>
      </c>
      <c r="C68" s="11" t="s">
        <v>28</v>
      </c>
      <c r="D68" s="29"/>
      <c r="E68" s="29"/>
      <c r="F68" s="30"/>
      <c r="G68" s="38">
        <v>1</v>
      </c>
      <c r="H68" s="33"/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33">
        <v>0</v>
      </c>
      <c r="V68" s="29"/>
      <c r="W68" s="29"/>
      <c r="X68" s="42">
        <v>1</v>
      </c>
      <c r="Y68" s="50"/>
      <c r="Z68" s="42"/>
      <c r="AA68" s="42"/>
      <c r="AB68" s="42"/>
      <c r="AC68" s="42"/>
      <c r="AD68" s="42"/>
      <c r="AE68" s="42"/>
    </row>
    <row r="69" spans="1:31" s="36" customFormat="1" ht="38.25" x14ac:dyDescent="0.25">
      <c r="A69" s="5" t="s">
        <v>89</v>
      </c>
      <c r="B69" s="6" t="s">
        <v>77</v>
      </c>
      <c r="C69" s="11">
        <v>291.77</v>
      </c>
      <c r="D69" s="29">
        <v>165</v>
      </c>
      <c r="E69" s="29">
        <v>232</v>
      </c>
      <c r="F69" s="30">
        <f t="shared" ref="F69:F76" si="6">E69/C69</f>
        <v>0.79514686225451559</v>
      </c>
      <c r="G69" s="38">
        <v>8</v>
      </c>
      <c r="H69" s="33">
        <f t="shared" ref="H69:H76" si="7">G69*100/D69</f>
        <v>4.8484848484848486</v>
      </c>
      <c r="I69" s="29"/>
      <c r="J69" s="29"/>
      <c r="K69" s="29"/>
      <c r="L69" s="38"/>
      <c r="M69" s="29"/>
      <c r="N69" s="29"/>
      <c r="O69" s="29">
        <v>7</v>
      </c>
      <c r="P69" s="38"/>
      <c r="Q69" s="29"/>
      <c r="R69" s="38"/>
      <c r="S69" s="29"/>
      <c r="T69" s="29"/>
      <c r="U69" s="33">
        <f t="shared" ref="U69:U75" si="8">O69*100/G69</f>
        <v>87.5</v>
      </c>
      <c r="V69" s="29">
        <v>11</v>
      </c>
      <c r="W69" s="29">
        <v>5</v>
      </c>
      <c r="X69" s="42">
        <v>11</v>
      </c>
      <c r="Y69" s="50">
        <f t="shared" ref="Y69:Y76" si="9">X69*100/E69</f>
        <v>4.7413793103448274</v>
      </c>
      <c r="Z69" s="42"/>
      <c r="AA69" s="42"/>
      <c r="AB69" s="42"/>
      <c r="AC69" s="42"/>
      <c r="AD69" s="42"/>
      <c r="AE69" s="42"/>
    </row>
    <row r="70" spans="1:31" s="36" customFormat="1" ht="38.25" x14ac:dyDescent="0.25">
      <c r="A70" s="5" t="s">
        <v>91</v>
      </c>
      <c r="B70" s="6" t="s">
        <v>78</v>
      </c>
      <c r="C70" s="11">
        <v>16</v>
      </c>
      <c r="D70" s="29">
        <v>26</v>
      </c>
      <c r="E70" s="29">
        <v>39</v>
      </c>
      <c r="F70" s="30">
        <f t="shared" si="6"/>
        <v>2.4375</v>
      </c>
      <c r="G70" s="38">
        <v>2</v>
      </c>
      <c r="H70" s="33">
        <f t="shared" si="7"/>
        <v>7.6923076923076925</v>
      </c>
      <c r="I70" s="29"/>
      <c r="J70" s="29"/>
      <c r="K70" s="29"/>
      <c r="L70" s="38"/>
      <c r="M70" s="29"/>
      <c r="N70" s="29"/>
      <c r="O70" s="29">
        <v>2</v>
      </c>
      <c r="P70" s="38"/>
      <c r="Q70" s="29"/>
      <c r="R70" s="38"/>
      <c r="S70" s="29"/>
      <c r="T70" s="29"/>
      <c r="U70" s="33">
        <f t="shared" si="8"/>
        <v>100</v>
      </c>
      <c r="V70" s="29">
        <v>3</v>
      </c>
      <c r="W70" s="29">
        <v>8</v>
      </c>
      <c r="X70" s="42">
        <v>3</v>
      </c>
      <c r="Y70" s="50">
        <f t="shared" si="9"/>
        <v>7.6923076923076925</v>
      </c>
      <c r="Z70" s="42"/>
      <c r="AA70" s="42"/>
      <c r="AB70" s="42"/>
      <c r="AC70" s="42"/>
      <c r="AD70" s="42"/>
      <c r="AE70" s="42"/>
    </row>
    <row r="71" spans="1:31" s="36" customFormat="1" ht="38.25" x14ac:dyDescent="0.25">
      <c r="A71" s="5" t="s">
        <v>93</v>
      </c>
      <c r="B71" s="6" t="s">
        <v>79</v>
      </c>
      <c r="C71" s="7">
        <v>25.46</v>
      </c>
      <c r="D71" s="29">
        <v>82</v>
      </c>
      <c r="E71" s="29">
        <v>59</v>
      </c>
      <c r="F71" s="30">
        <f t="shared" si="6"/>
        <v>2.3173605655930869</v>
      </c>
      <c r="G71" s="38">
        <v>5</v>
      </c>
      <c r="H71" s="33">
        <f t="shared" si="7"/>
        <v>6.0975609756097562</v>
      </c>
      <c r="I71" s="29"/>
      <c r="J71" s="29"/>
      <c r="K71" s="29"/>
      <c r="L71" s="38"/>
      <c r="M71" s="29"/>
      <c r="N71" s="29"/>
      <c r="O71" s="29">
        <v>1</v>
      </c>
      <c r="P71" s="38"/>
      <c r="Q71" s="29"/>
      <c r="R71" s="38"/>
      <c r="S71" s="29"/>
      <c r="T71" s="29"/>
      <c r="U71" s="33">
        <f t="shared" si="8"/>
        <v>20</v>
      </c>
      <c r="V71" s="29">
        <v>4</v>
      </c>
      <c r="W71" s="29">
        <v>8</v>
      </c>
      <c r="X71" s="42">
        <v>4</v>
      </c>
      <c r="Y71" s="50">
        <f t="shared" si="9"/>
        <v>6.7796610169491522</v>
      </c>
      <c r="Z71" s="42"/>
      <c r="AA71" s="42"/>
      <c r="AB71" s="42"/>
      <c r="AC71" s="42"/>
      <c r="AD71" s="42"/>
      <c r="AE71" s="42"/>
    </row>
    <row r="72" spans="1:31" s="36" customFormat="1" ht="15.75" x14ac:dyDescent="0.25">
      <c r="A72" s="5" t="s">
        <v>95</v>
      </c>
      <c r="B72" s="6" t="s">
        <v>80</v>
      </c>
      <c r="C72" s="11">
        <v>8.7370000000000001</v>
      </c>
      <c r="D72" s="29">
        <v>105</v>
      </c>
      <c r="E72" s="29">
        <v>99</v>
      </c>
      <c r="F72" s="30">
        <f t="shared" si="6"/>
        <v>11.331120521918278</v>
      </c>
      <c r="G72" s="38">
        <v>16</v>
      </c>
      <c r="H72" s="33">
        <f t="shared" si="7"/>
        <v>15.238095238095237</v>
      </c>
      <c r="I72" s="29"/>
      <c r="J72" s="29"/>
      <c r="K72" s="29"/>
      <c r="L72" s="38"/>
      <c r="M72" s="29"/>
      <c r="N72" s="29"/>
      <c r="O72" s="29">
        <v>8</v>
      </c>
      <c r="P72" s="38"/>
      <c r="Q72" s="29"/>
      <c r="R72" s="38"/>
      <c r="S72" s="29"/>
      <c r="T72" s="29"/>
      <c r="U72" s="33">
        <f t="shared" si="8"/>
        <v>50</v>
      </c>
      <c r="V72" s="29">
        <v>17</v>
      </c>
      <c r="W72" s="29">
        <v>18</v>
      </c>
      <c r="X72" s="42">
        <v>17</v>
      </c>
      <c r="Y72" s="50">
        <f t="shared" si="9"/>
        <v>17.171717171717173</v>
      </c>
      <c r="Z72" s="42"/>
      <c r="AA72" s="42"/>
      <c r="AB72" s="42"/>
      <c r="AC72" s="42"/>
      <c r="AD72" s="42"/>
      <c r="AE72" s="42"/>
    </row>
    <row r="73" spans="1:31" s="36" customFormat="1" ht="25.5" x14ac:dyDescent="0.25">
      <c r="A73" s="5" t="s">
        <v>274</v>
      </c>
      <c r="B73" s="6" t="s">
        <v>81</v>
      </c>
      <c r="C73" s="11">
        <v>11.28</v>
      </c>
      <c r="D73" s="29">
        <v>86</v>
      </c>
      <c r="E73" s="29">
        <v>84</v>
      </c>
      <c r="F73" s="30">
        <f t="shared" si="6"/>
        <v>7.4468085106382986</v>
      </c>
      <c r="G73" s="38">
        <v>8</v>
      </c>
      <c r="H73" s="33">
        <f t="shared" si="7"/>
        <v>9.3023255813953494</v>
      </c>
      <c r="I73" s="29"/>
      <c r="J73" s="29"/>
      <c r="K73" s="29"/>
      <c r="L73" s="38"/>
      <c r="M73" s="29"/>
      <c r="N73" s="29"/>
      <c r="O73" s="29">
        <v>3</v>
      </c>
      <c r="P73" s="38"/>
      <c r="Q73" s="29"/>
      <c r="R73" s="38"/>
      <c r="S73" s="29"/>
      <c r="T73" s="29"/>
      <c r="U73" s="33">
        <f t="shared" si="8"/>
        <v>37.5</v>
      </c>
      <c r="V73" s="29">
        <v>12</v>
      </c>
      <c r="W73" s="29">
        <v>15</v>
      </c>
      <c r="X73" s="42">
        <v>12</v>
      </c>
      <c r="Y73" s="50">
        <f t="shared" si="9"/>
        <v>14.285714285714286</v>
      </c>
      <c r="Z73" s="42"/>
      <c r="AA73" s="42"/>
      <c r="AB73" s="42"/>
      <c r="AC73" s="42"/>
      <c r="AD73" s="42"/>
      <c r="AE73" s="42"/>
    </row>
    <row r="74" spans="1:31" s="36" customFormat="1" ht="15.75" x14ac:dyDescent="0.25">
      <c r="A74" s="5" t="s">
        <v>275</v>
      </c>
      <c r="B74" s="6" t="s">
        <v>82</v>
      </c>
      <c r="C74" s="11">
        <v>16.34</v>
      </c>
      <c r="D74" s="29">
        <v>37</v>
      </c>
      <c r="E74" s="29">
        <v>30</v>
      </c>
      <c r="F74" s="30">
        <f t="shared" si="6"/>
        <v>1.8359853121175032</v>
      </c>
      <c r="G74" s="38">
        <v>2</v>
      </c>
      <c r="H74" s="33">
        <f t="shared" si="7"/>
        <v>5.4054054054054053</v>
      </c>
      <c r="I74" s="29"/>
      <c r="J74" s="29"/>
      <c r="K74" s="29"/>
      <c r="L74" s="38"/>
      <c r="M74" s="29"/>
      <c r="N74" s="29"/>
      <c r="O74" s="29">
        <v>0</v>
      </c>
      <c r="P74" s="38"/>
      <c r="Q74" s="29"/>
      <c r="R74" s="38"/>
      <c r="S74" s="29"/>
      <c r="T74" s="29"/>
      <c r="U74" s="29">
        <f t="shared" si="8"/>
        <v>0</v>
      </c>
      <c r="V74" s="29">
        <v>2</v>
      </c>
      <c r="W74" s="29">
        <v>8</v>
      </c>
      <c r="X74" s="42">
        <v>2</v>
      </c>
      <c r="Y74" s="50">
        <f t="shared" si="9"/>
        <v>6.666666666666667</v>
      </c>
      <c r="Z74" s="42"/>
      <c r="AA74" s="42"/>
      <c r="AB74" s="42"/>
      <c r="AC74" s="42"/>
      <c r="AD74" s="42"/>
      <c r="AE74" s="42"/>
    </row>
    <row r="75" spans="1:31" s="36" customFormat="1" ht="15.75" x14ac:dyDescent="0.25">
      <c r="A75" s="5" t="s">
        <v>276</v>
      </c>
      <c r="B75" s="12" t="s">
        <v>83</v>
      </c>
      <c r="C75" s="11">
        <v>5.34</v>
      </c>
      <c r="D75" s="29">
        <v>50</v>
      </c>
      <c r="E75" s="29">
        <v>53</v>
      </c>
      <c r="F75" s="30">
        <f t="shared" si="6"/>
        <v>9.9250936329588022</v>
      </c>
      <c r="G75" s="38">
        <v>9</v>
      </c>
      <c r="H75" s="33">
        <f t="shared" si="7"/>
        <v>18</v>
      </c>
      <c r="I75" s="29"/>
      <c r="J75" s="29"/>
      <c r="K75" s="29"/>
      <c r="L75" s="38"/>
      <c r="M75" s="29"/>
      <c r="N75" s="29"/>
      <c r="O75" s="29">
        <v>1</v>
      </c>
      <c r="P75" s="38"/>
      <c r="Q75" s="29"/>
      <c r="R75" s="38"/>
      <c r="S75" s="29"/>
      <c r="T75" s="29"/>
      <c r="U75" s="29">
        <f t="shared" si="8"/>
        <v>11.111111111111111</v>
      </c>
      <c r="V75" s="29">
        <v>9</v>
      </c>
      <c r="W75" s="29">
        <v>18</v>
      </c>
      <c r="X75" s="42">
        <v>7</v>
      </c>
      <c r="Y75" s="50">
        <f t="shared" si="9"/>
        <v>13.20754716981132</v>
      </c>
      <c r="Z75" s="42"/>
      <c r="AA75" s="42"/>
      <c r="AB75" s="42"/>
      <c r="AC75" s="42"/>
      <c r="AD75" s="42"/>
      <c r="AE75" s="42"/>
    </row>
    <row r="76" spans="1:31" s="36" customFormat="1" ht="15.75" x14ac:dyDescent="0.25">
      <c r="A76" s="5" t="s">
        <v>344</v>
      </c>
      <c r="B76" s="12" t="s">
        <v>345</v>
      </c>
      <c r="C76" s="11">
        <v>58.078000000000003</v>
      </c>
      <c r="D76" s="29">
        <v>205</v>
      </c>
      <c r="E76" s="29">
        <v>222</v>
      </c>
      <c r="F76" s="30">
        <f t="shared" si="6"/>
        <v>3.8224456765040116</v>
      </c>
      <c r="G76" s="38">
        <v>0</v>
      </c>
      <c r="H76" s="33">
        <f t="shared" si="7"/>
        <v>0</v>
      </c>
      <c r="I76" s="29"/>
      <c r="J76" s="29"/>
      <c r="K76" s="29"/>
      <c r="L76" s="38"/>
      <c r="M76" s="29"/>
      <c r="N76" s="29"/>
      <c r="O76" s="29">
        <v>0</v>
      </c>
      <c r="P76" s="38"/>
      <c r="Q76" s="29"/>
      <c r="R76" s="38"/>
      <c r="S76" s="29"/>
      <c r="T76" s="29"/>
      <c r="U76" s="29">
        <v>0</v>
      </c>
      <c r="V76" s="29">
        <v>26</v>
      </c>
      <c r="W76" s="29">
        <v>12</v>
      </c>
      <c r="X76" s="42">
        <v>26</v>
      </c>
      <c r="Y76" s="50">
        <f t="shared" si="9"/>
        <v>11.711711711711711</v>
      </c>
      <c r="Z76" s="42"/>
      <c r="AA76" s="42"/>
      <c r="AB76" s="42"/>
      <c r="AC76" s="42"/>
      <c r="AD76" s="42"/>
      <c r="AE76" s="42"/>
    </row>
    <row r="77" spans="1:31" ht="15.75" x14ac:dyDescent="0.25">
      <c r="A77" s="146" t="s">
        <v>336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</row>
    <row r="78" spans="1:31" s="36" customFormat="1" x14ac:dyDescent="0.25">
      <c r="A78" s="16" t="s">
        <v>97</v>
      </c>
      <c r="B78" s="10" t="s">
        <v>45</v>
      </c>
      <c r="C78" s="13">
        <v>109.7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</row>
    <row r="79" spans="1:31" ht="38.25" x14ac:dyDescent="0.25">
      <c r="A79" s="16" t="s">
        <v>98</v>
      </c>
      <c r="B79" s="10" t="s">
        <v>86</v>
      </c>
      <c r="C79" s="13">
        <v>119.99</v>
      </c>
      <c r="D79" s="28">
        <v>0</v>
      </c>
      <c r="E79" s="28">
        <v>0</v>
      </c>
      <c r="F79" s="47">
        <f>E79/C79</f>
        <v>0</v>
      </c>
      <c r="G79" s="28">
        <v>0</v>
      </c>
      <c r="H79" s="28" t="e">
        <f>G79*100/D79</f>
        <v>#DIV/0!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46"/>
      <c r="Z79" s="28"/>
      <c r="AA79" s="28"/>
      <c r="AB79" s="28"/>
      <c r="AC79" s="28"/>
      <c r="AD79" s="28"/>
      <c r="AE79" s="28"/>
    </row>
    <row r="80" spans="1:31" x14ac:dyDescent="0.25">
      <c r="A80" s="16" t="s">
        <v>100</v>
      </c>
      <c r="B80" s="10" t="s">
        <v>87</v>
      </c>
      <c r="C80" s="13">
        <v>273.73</v>
      </c>
      <c r="D80" s="28">
        <v>0</v>
      </c>
      <c r="E80" s="28">
        <v>0</v>
      </c>
      <c r="F80" s="47">
        <f>E80/C80</f>
        <v>0</v>
      </c>
      <c r="G80" s="28">
        <v>0</v>
      </c>
      <c r="H80" s="28" t="e">
        <f>G80*100/D80</f>
        <v>#DIV/0!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46"/>
      <c r="Z80" s="28"/>
      <c r="AA80" s="28"/>
      <c r="AB80" s="28"/>
      <c r="AC80" s="28"/>
      <c r="AD80" s="28"/>
      <c r="AE80" s="28"/>
    </row>
    <row r="81" spans="1:31" ht="15.75" x14ac:dyDescent="0.25">
      <c r="A81" s="143" t="s">
        <v>277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31" s="36" customFormat="1" ht="15.75" x14ac:dyDescent="0.25">
      <c r="A82" s="14" t="s">
        <v>107</v>
      </c>
      <c r="B82" s="10" t="s">
        <v>45</v>
      </c>
      <c r="C82" s="11">
        <v>204.64</v>
      </c>
      <c r="D82" s="29">
        <v>293</v>
      </c>
      <c r="E82" s="29">
        <v>118</v>
      </c>
      <c r="F82" s="30">
        <f>E82/C82</f>
        <v>0.57662236121970289</v>
      </c>
      <c r="G82" s="29">
        <v>25</v>
      </c>
      <c r="H82" s="33">
        <f>G82*100/D82</f>
        <v>8.5324232081911262</v>
      </c>
      <c r="I82" s="29">
        <v>0</v>
      </c>
      <c r="J82" s="29">
        <v>2</v>
      </c>
      <c r="K82" s="29">
        <v>1</v>
      </c>
      <c r="L82" s="29">
        <v>0</v>
      </c>
      <c r="M82" s="29">
        <v>16</v>
      </c>
      <c r="N82" s="29">
        <v>6</v>
      </c>
      <c r="O82" s="29">
        <v>9</v>
      </c>
      <c r="P82" s="29">
        <v>0</v>
      </c>
      <c r="Q82" s="29">
        <v>0</v>
      </c>
      <c r="R82" s="29">
        <v>0</v>
      </c>
      <c r="S82" s="29">
        <v>7</v>
      </c>
      <c r="T82" s="29">
        <v>2</v>
      </c>
      <c r="U82" s="33">
        <f>O82*100/G82</f>
        <v>36</v>
      </c>
      <c r="V82" s="29">
        <v>5</v>
      </c>
      <c r="W82" s="29">
        <v>5</v>
      </c>
      <c r="X82" s="42">
        <v>3</v>
      </c>
      <c r="Y82" s="50">
        <f>X82*100/E82</f>
        <v>2.5423728813559321</v>
      </c>
      <c r="Z82" s="42">
        <v>0</v>
      </c>
      <c r="AA82" s="42">
        <v>0</v>
      </c>
      <c r="AB82" s="42">
        <v>0</v>
      </c>
      <c r="AC82" s="42">
        <v>0</v>
      </c>
      <c r="AD82" s="42">
        <v>2</v>
      </c>
      <c r="AE82" s="42">
        <v>1</v>
      </c>
    </row>
    <row r="83" spans="1:31" s="36" customFormat="1" ht="76.5" x14ac:dyDescent="0.25">
      <c r="A83" s="14" t="s">
        <v>347</v>
      </c>
      <c r="B83" s="10" t="s">
        <v>358</v>
      </c>
      <c r="C83" s="11" t="s">
        <v>28</v>
      </c>
      <c r="D83" s="29"/>
      <c r="E83" s="29"/>
      <c r="F83" s="30"/>
      <c r="G83" s="29">
        <v>2</v>
      </c>
      <c r="H83" s="33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3"/>
      <c r="V83" s="29"/>
      <c r="W83" s="29"/>
      <c r="X83" s="42">
        <v>2</v>
      </c>
      <c r="Y83" s="50">
        <f>X83*100/E82</f>
        <v>1.6949152542372881</v>
      </c>
      <c r="Z83" s="42"/>
      <c r="AA83" s="42"/>
      <c r="AB83" s="42"/>
      <c r="AC83" s="42"/>
      <c r="AD83" s="42"/>
      <c r="AE83" s="42"/>
    </row>
    <row r="84" spans="1:31" s="36" customFormat="1" ht="15.75" x14ac:dyDescent="0.25">
      <c r="A84" s="14" t="s">
        <v>108</v>
      </c>
      <c r="B84" s="6" t="s">
        <v>90</v>
      </c>
      <c r="C84" s="11">
        <v>699.95899999999995</v>
      </c>
      <c r="D84" s="29">
        <v>1155</v>
      </c>
      <c r="E84" s="29">
        <v>1122</v>
      </c>
      <c r="F84" s="30">
        <f>E84/C84</f>
        <v>1.6029510299888994</v>
      </c>
      <c r="G84" s="29">
        <v>58</v>
      </c>
      <c r="H84" s="33">
        <f>G84*100/D84</f>
        <v>5.0216450216450212</v>
      </c>
      <c r="I84" s="29"/>
      <c r="J84" s="29"/>
      <c r="K84" s="29"/>
      <c r="L84" s="29"/>
      <c r="M84" s="29"/>
      <c r="N84" s="29"/>
      <c r="O84" s="29">
        <v>41</v>
      </c>
      <c r="P84" s="29"/>
      <c r="Q84" s="29"/>
      <c r="R84" s="29"/>
      <c r="S84" s="29"/>
      <c r="T84" s="29"/>
      <c r="U84" s="33">
        <f>O84*100/G84</f>
        <v>70.689655172413794</v>
      </c>
      <c r="V84" s="29">
        <v>89</v>
      </c>
      <c r="W84" s="29">
        <v>8</v>
      </c>
      <c r="X84" s="42">
        <v>56</v>
      </c>
      <c r="Y84" s="50">
        <f>X84*100/E84</f>
        <v>4.9910873440285206</v>
      </c>
      <c r="Z84" s="42"/>
      <c r="AA84" s="42"/>
      <c r="AB84" s="42"/>
      <c r="AC84" s="42"/>
      <c r="AD84" s="42"/>
      <c r="AE84" s="42"/>
    </row>
    <row r="85" spans="1:31" s="36" customFormat="1" ht="25.5" x14ac:dyDescent="0.25">
      <c r="A85" s="14" t="s">
        <v>110</v>
      </c>
      <c r="B85" s="6" t="s">
        <v>92</v>
      </c>
      <c r="C85" s="11">
        <v>354.61</v>
      </c>
      <c r="D85" s="29">
        <v>592</v>
      </c>
      <c r="E85" s="29">
        <v>651</v>
      </c>
      <c r="F85" s="30">
        <f>E85/C85</f>
        <v>1.8358196328360734</v>
      </c>
      <c r="G85" s="29">
        <v>29</v>
      </c>
      <c r="H85" s="33">
        <f>G85*100/D85</f>
        <v>4.8986486486486482</v>
      </c>
      <c r="I85" s="29"/>
      <c r="J85" s="29"/>
      <c r="K85" s="29"/>
      <c r="L85" s="29"/>
      <c r="M85" s="29"/>
      <c r="N85" s="29"/>
      <c r="O85" s="29">
        <v>18</v>
      </c>
      <c r="P85" s="29"/>
      <c r="Q85" s="29"/>
      <c r="R85" s="29"/>
      <c r="S85" s="29"/>
      <c r="T85" s="29"/>
      <c r="U85" s="33">
        <f>O85*100/G85</f>
        <v>62.068965517241381</v>
      </c>
      <c r="V85" s="29">
        <v>52</v>
      </c>
      <c r="W85" s="29">
        <v>8</v>
      </c>
      <c r="X85" s="42">
        <v>32</v>
      </c>
      <c r="Y85" s="50">
        <f>X85*100/E85</f>
        <v>4.9155145929339481</v>
      </c>
      <c r="Z85" s="42"/>
      <c r="AA85" s="42"/>
      <c r="AB85" s="42"/>
      <c r="AC85" s="42"/>
      <c r="AD85" s="42"/>
      <c r="AE85" s="42"/>
    </row>
    <row r="86" spans="1:31" s="36" customFormat="1" ht="15.75" x14ac:dyDescent="0.25">
      <c r="A86" s="14" t="s">
        <v>112</v>
      </c>
      <c r="B86" s="6" t="s">
        <v>94</v>
      </c>
      <c r="C86" s="7">
        <v>22.882999999999999</v>
      </c>
      <c r="D86" s="29">
        <v>82</v>
      </c>
      <c r="E86" s="29">
        <v>95</v>
      </c>
      <c r="F86" s="30">
        <f>E86/C86</f>
        <v>4.1515535550408602</v>
      </c>
      <c r="G86" s="29">
        <v>6</v>
      </c>
      <c r="H86" s="33">
        <f>G86*100/D86</f>
        <v>7.3170731707317076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33">
        <v>0</v>
      </c>
      <c r="V86" s="29">
        <v>11</v>
      </c>
      <c r="W86" s="29">
        <v>12</v>
      </c>
      <c r="X86" s="42">
        <v>11</v>
      </c>
      <c r="Y86" s="50">
        <f>X86*100/E86</f>
        <v>11.578947368421053</v>
      </c>
      <c r="Z86" s="42"/>
      <c r="AA86" s="42"/>
      <c r="AB86" s="42"/>
      <c r="AC86" s="42"/>
      <c r="AD86" s="42"/>
      <c r="AE86" s="42"/>
    </row>
    <row r="87" spans="1:31" s="36" customFormat="1" ht="15.75" x14ac:dyDescent="0.25">
      <c r="A87" s="14" t="s">
        <v>278</v>
      </c>
      <c r="B87" s="6" t="s">
        <v>96</v>
      </c>
      <c r="C87" s="11">
        <v>812.9</v>
      </c>
      <c r="D87" s="29">
        <v>1458</v>
      </c>
      <c r="E87" s="29">
        <v>1507</v>
      </c>
      <c r="F87" s="30">
        <f>E87/C87</f>
        <v>1.8538565629228687</v>
      </c>
      <c r="G87" s="29">
        <v>73</v>
      </c>
      <c r="H87" s="33">
        <f>G87*100/D87</f>
        <v>5.0068587105624145</v>
      </c>
      <c r="I87" s="29"/>
      <c r="J87" s="29"/>
      <c r="K87" s="29"/>
      <c r="L87" s="29"/>
      <c r="M87" s="29"/>
      <c r="N87" s="29"/>
      <c r="O87" s="29">
        <v>44</v>
      </c>
      <c r="P87" s="29"/>
      <c r="Q87" s="29"/>
      <c r="R87" s="29"/>
      <c r="S87" s="29"/>
      <c r="T87" s="29"/>
      <c r="U87" s="33">
        <f>O87*100/G87</f>
        <v>60.273972602739725</v>
      </c>
      <c r="V87" s="29">
        <v>120</v>
      </c>
      <c r="W87" s="29">
        <v>8</v>
      </c>
      <c r="X87" s="42">
        <v>75</v>
      </c>
      <c r="Y87" s="50">
        <f>X87*100/E87</f>
        <v>4.9767750497677508</v>
      </c>
      <c r="Z87" s="42"/>
      <c r="AA87" s="42"/>
      <c r="AB87" s="42"/>
      <c r="AC87" s="42"/>
      <c r="AD87" s="42"/>
      <c r="AE87" s="42"/>
    </row>
    <row r="88" spans="1:31" ht="15.75" x14ac:dyDescent="0.25">
      <c r="A88" s="143" t="s">
        <v>279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</row>
    <row r="89" spans="1:31" s="36" customFormat="1" ht="15.75" x14ac:dyDescent="0.25">
      <c r="A89" s="14" t="s">
        <v>114</v>
      </c>
      <c r="B89" s="10" t="s">
        <v>45</v>
      </c>
      <c r="C89" s="11">
        <v>559.524</v>
      </c>
      <c r="D89" s="29">
        <v>573</v>
      </c>
      <c r="E89" s="29">
        <v>873</v>
      </c>
      <c r="F89" s="30">
        <f>E89/C89</f>
        <v>1.5602547879983701</v>
      </c>
      <c r="G89" s="29">
        <v>27</v>
      </c>
      <c r="H89" s="33">
        <f>G89*100/D89</f>
        <v>4.7120418848167542</v>
      </c>
      <c r="I89" s="29">
        <v>0</v>
      </c>
      <c r="J89" s="29">
        <v>2</v>
      </c>
      <c r="K89" s="29">
        <v>2</v>
      </c>
      <c r="L89" s="29">
        <v>0</v>
      </c>
      <c r="M89" s="29">
        <v>16</v>
      </c>
      <c r="N89" s="29">
        <v>7</v>
      </c>
      <c r="O89" s="29">
        <v>15</v>
      </c>
      <c r="P89" s="29">
        <v>0</v>
      </c>
      <c r="Q89" s="29">
        <v>0</v>
      </c>
      <c r="R89" s="29">
        <v>0</v>
      </c>
      <c r="S89" s="29">
        <v>13</v>
      </c>
      <c r="T89" s="29">
        <v>2</v>
      </c>
      <c r="U89" s="29">
        <f>O89*100/G89</f>
        <v>55.555555555555557</v>
      </c>
      <c r="V89" s="29">
        <v>69</v>
      </c>
      <c r="W89" s="29">
        <v>8</v>
      </c>
      <c r="X89" s="42">
        <v>68</v>
      </c>
      <c r="Y89" s="50">
        <f>X89*100/E89</f>
        <v>7.7892325315005726</v>
      </c>
      <c r="Z89" s="42">
        <v>0</v>
      </c>
      <c r="AA89" s="42">
        <v>5</v>
      </c>
      <c r="AB89" s="42">
        <v>5</v>
      </c>
      <c r="AC89" s="42">
        <v>0</v>
      </c>
      <c r="AD89" s="42">
        <v>44</v>
      </c>
      <c r="AE89" s="42">
        <v>14</v>
      </c>
    </row>
    <row r="90" spans="1:31" s="36" customFormat="1" ht="76.5" x14ac:dyDescent="0.25">
      <c r="A90" s="14" t="s">
        <v>350</v>
      </c>
      <c r="B90" s="6" t="s">
        <v>358</v>
      </c>
      <c r="C90" s="11"/>
      <c r="D90" s="29"/>
      <c r="E90" s="29"/>
      <c r="F90" s="30"/>
      <c r="G90" s="29">
        <v>1</v>
      </c>
      <c r="H90" s="33"/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/>
      <c r="V90" s="29"/>
      <c r="W90" s="29"/>
      <c r="X90" s="42">
        <v>1</v>
      </c>
      <c r="Y90" s="50"/>
      <c r="Z90" s="42"/>
      <c r="AA90" s="42"/>
      <c r="AB90" s="42"/>
      <c r="AC90" s="42"/>
      <c r="AD90" s="42">
        <v>1</v>
      </c>
      <c r="AE90" s="42"/>
    </row>
    <row r="91" spans="1:31" ht="25.5" x14ac:dyDescent="0.25">
      <c r="A91" s="14" t="s">
        <v>115</v>
      </c>
      <c r="B91" s="10" t="s">
        <v>99</v>
      </c>
      <c r="C91" s="11">
        <v>396.81</v>
      </c>
      <c r="D91" s="29">
        <v>1307</v>
      </c>
      <c r="E91" s="29">
        <v>1219</v>
      </c>
      <c r="F91" s="30">
        <f t="shared" ref="F91:F97" si="10">E91/C91</f>
        <v>3.0719991935687103</v>
      </c>
      <c r="G91" s="29">
        <v>156</v>
      </c>
      <c r="H91" s="33">
        <f t="shared" ref="H91:H97" si="11">G91*100/D91</f>
        <v>11.935730680948737</v>
      </c>
      <c r="I91" s="29"/>
      <c r="J91" s="29"/>
      <c r="K91" s="29"/>
      <c r="L91" s="29"/>
      <c r="M91" s="29"/>
      <c r="N91" s="29"/>
      <c r="O91" s="29">
        <v>45</v>
      </c>
      <c r="P91" s="29"/>
      <c r="Q91" s="29"/>
      <c r="R91" s="29"/>
      <c r="S91" s="29"/>
      <c r="T91" s="29"/>
      <c r="U91" s="33">
        <f t="shared" ref="U91:U97" si="12">O91*100/G91</f>
        <v>28.846153846153847</v>
      </c>
      <c r="V91" s="29">
        <v>146</v>
      </c>
      <c r="W91" s="29">
        <v>12</v>
      </c>
      <c r="X91" s="42">
        <v>146</v>
      </c>
      <c r="Y91" s="50">
        <f t="shared" ref="Y91:Y97" si="13">X91*100/E91</f>
        <v>11.977030352748153</v>
      </c>
      <c r="Z91" s="32"/>
      <c r="AA91" s="32"/>
      <c r="AB91" s="32"/>
      <c r="AC91" s="32"/>
      <c r="AD91" s="32"/>
      <c r="AE91" s="32"/>
    </row>
    <row r="92" spans="1:31" ht="15.75" x14ac:dyDescent="0.25">
      <c r="A92" s="14"/>
      <c r="B92" s="10" t="s">
        <v>101</v>
      </c>
      <c r="C92" s="11">
        <v>143.51</v>
      </c>
      <c r="D92" s="29">
        <v>867</v>
      </c>
      <c r="E92" s="29">
        <v>904</v>
      </c>
      <c r="F92" s="30">
        <f t="shared" si="10"/>
        <v>6.2992125984251972</v>
      </c>
      <c r="G92" s="29">
        <v>104</v>
      </c>
      <c r="H92" s="33">
        <f t="shared" si="11"/>
        <v>11.995386389850058</v>
      </c>
      <c r="I92" s="29"/>
      <c r="J92" s="29"/>
      <c r="K92" s="29"/>
      <c r="L92" s="29"/>
      <c r="M92" s="29"/>
      <c r="N92" s="29"/>
      <c r="O92" s="29">
        <v>21</v>
      </c>
      <c r="P92" s="29"/>
      <c r="Q92" s="29"/>
      <c r="R92" s="29"/>
      <c r="S92" s="29"/>
      <c r="T92" s="29"/>
      <c r="U92" s="33">
        <f t="shared" si="12"/>
        <v>20.192307692307693</v>
      </c>
      <c r="V92" s="29">
        <v>135</v>
      </c>
      <c r="W92" s="29">
        <v>15</v>
      </c>
      <c r="X92" s="42">
        <v>135</v>
      </c>
      <c r="Y92" s="50">
        <f t="shared" si="13"/>
        <v>14.93362831858407</v>
      </c>
      <c r="Z92" s="32"/>
      <c r="AA92" s="32"/>
      <c r="AB92" s="32"/>
      <c r="AC92" s="32"/>
      <c r="AD92" s="32"/>
      <c r="AE92" s="32"/>
    </row>
    <row r="93" spans="1:31" ht="15.75" x14ac:dyDescent="0.25">
      <c r="A93" s="14" t="s">
        <v>118</v>
      </c>
      <c r="B93" s="10" t="s">
        <v>102</v>
      </c>
      <c r="C93" s="7">
        <v>29.94</v>
      </c>
      <c r="D93" s="29">
        <v>260</v>
      </c>
      <c r="E93" s="29">
        <v>274</v>
      </c>
      <c r="F93" s="30">
        <f t="shared" si="10"/>
        <v>9.1516366065464254</v>
      </c>
      <c r="G93" s="29">
        <v>38</v>
      </c>
      <c r="H93" s="33">
        <f t="shared" si="11"/>
        <v>14.615384615384615</v>
      </c>
      <c r="I93" s="29"/>
      <c r="J93" s="29"/>
      <c r="K93" s="29"/>
      <c r="L93" s="29"/>
      <c r="M93" s="29"/>
      <c r="N93" s="29"/>
      <c r="O93" s="29">
        <v>7</v>
      </c>
      <c r="P93" s="29"/>
      <c r="Q93" s="29"/>
      <c r="R93" s="29"/>
      <c r="S93" s="29"/>
      <c r="T93" s="29"/>
      <c r="U93" s="33">
        <f t="shared" si="12"/>
        <v>18.421052631578949</v>
      </c>
      <c r="V93" s="29">
        <v>49</v>
      </c>
      <c r="W93" s="29">
        <v>18</v>
      </c>
      <c r="X93" s="42">
        <v>39</v>
      </c>
      <c r="Y93" s="50">
        <f t="shared" si="13"/>
        <v>14.233576642335766</v>
      </c>
      <c r="Z93" s="32"/>
      <c r="AA93" s="32"/>
      <c r="AB93" s="32"/>
      <c r="AC93" s="32"/>
      <c r="AD93" s="32"/>
      <c r="AE93" s="32"/>
    </row>
    <row r="94" spans="1:31" ht="15.75" x14ac:dyDescent="0.25">
      <c r="A94" s="14" t="s">
        <v>120</v>
      </c>
      <c r="B94" s="10" t="s">
        <v>103</v>
      </c>
      <c r="C94" s="7">
        <v>39.04</v>
      </c>
      <c r="D94" s="29">
        <v>143</v>
      </c>
      <c r="E94" s="29">
        <v>117</v>
      </c>
      <c r="F94" s="30">
        <f t="shared" si="10"/>
        <v>2.9969262295081966</v>
      </c>
      <c r="G94" s="29">
        <v>10</v>
      </c>
      <c r="H94" s="33">
        <f t="shared" si="11"/>
        <v>6.9930069930069934</v>
      </c>
      <c r="I94" s="29"/>
      <c r="J94" s="29"/>
      <c r="K94" s="29"/>
      <c r="L94" s="29"/>
      <c r="M94" s="29"/>
      <c r="N94" s="29"/>
      <c r="O94" s="29">
        <v>7</v>
      </c>
      <c r="P94" s="29"/>
      <c r="Q94" s="29"/>
      <c r="R94" s="29"/>
      <c r="S94" s="29"/>
      <c r="T94" s="29"/>
      <c r="U94" s="33">
        <f t="shared" si="12"/>
        <v>70</v>
      </c>
      <c r="V94" s="29">
        <v>14</v>
      </c>
      <c r="W94" s="29">
        <v>12</v>
      </c>
      <c r="X94" s="42">
        <v>9</v>
      </c>
      <c r="Y94" s="50">
        <f t="shared" si="13"/>
        <v>7.6923076923076925</v>
      </c>
      <c r="Z94" s="32"/>
      <c r="AA94" s="32"/>
      <c r="AB94" s="32"/>
      <c r="AC94" s="32"/>
      <c r="AD94" s="32"/>
      <c r="AE94" s="32"/>
    </row>
    <row r="95" spans="1:31" ht="15.75" x14ac:dyDescent="0.25">
      <c r="A95" s="14" t="s">
        <v>122</v>
      </c>
      <c r="B95" s="10" t="s">
        <v>104</v>
      </c>
      <c r="C95" s="7">
        <v>21.24</v>
      </c>
      <c r="D95" s="29">
        <v>50</v>
      </c>
      <c r="E95" s="29">
        <v>145</v>
      </c>
      <c r="F95" s="30">
        <f t="shared" si="10"/>
        <v>6.8267419962335225</v>
      </c>
      <c r="G95" s="29">
        <v>4</v>
      </c>
      <c r="H95" s="33">
        <f t="shared" si="11"/>
        <v>8</v>
      </c>
      <c r="I95" s="29"/>
      <c r="J95" s="29"/>
      <c r="K95" s="29"/>
      <c r="L95" s="29"/>
      <c r="M95" s="29"/>
      <c r="N95" s="29"/>
      <c r="O95" s="29">
        <v>3</v>
      </c>
      <c r="P95" s="29"/>
      <c r="Q95" s="29"/>
      <c r="R95" s="29"/>
      <c r="S95" s="29"/>
      <c r="T95" s="29"/>
      <c r="U95" s="33">
        <f t="shared" si="12"/>
        <v>75</v>
      </c>
      <c r="V95" s="29">
        <v>21</v>
      </c>
      <c r="W95" s="29">
        <v>15</v>
      </c>
      <c r="X95" s="42">
        <v>21</v>
      </c>
      <c r="Y95" s="50">
        <f t="shared" si="13"/>
        <v>14.482758620689655</v>
      </c>
      <c r="Z95" s="32"/>
      <c r="AA95" s="32"/>
      <c r="AB95" s="32"/>
      <c r="AC95" s="32"/>
      <c r="AD95" s="32"/>
      <c r="AE95" s="32"/>
    </row>
    <row r="96" spans="1:31" ht="15.75" x14ac:dyDescent="0.25">
      <c r="A96" s="14" t="s">
        <v>280</v>
      </c>
      <c r="B96" s="10" t="s">
        <v>105</v>
      </c>
      <c r="C96" s="11">
        <v>95.58</v>
      </c>
      <c r="D96" s="29">
        <v>471</v>
      </c>
      <c r="E96" s="29">
        <v>343</v>
      </c>
      <c r="F96" s="30">
        <f t="shared" si="10"/>
        <v>3.5886168654530235</v>
      </c>
      <c r="G96" s="29">
        <v>38</v>
      </c>
      <c r="H96" s="33">
        <f t="shared" si="11"/>
        <v>8.0679405520169851</v>
      </c>
      <c r="I96" s="29"/>
      <c r="J96" s="29"/>
      <c r="K96" s="29"/>
      <c r="L96" s="29"/>
      <c r="M96" s="29"/>
      <c r="N96" s="29"/>
      <c r="O96" s="29">
        <v>24</v>
      </c>
      <c r="P96" s="29"/>
      <c r="Q96" s="29"/>
      <c r="R96" s="29"/>
      <c r="S96" s="29"/>
      <c r="T96" s="29"/>
      <c r="U96" s="33">
        <f t="shared" si="12"/>
        <v>63.157894736842103</v>
      </c>
      <c r="V96" s="29">
        <v>41</v>
      </c>
      <c r="W96" s="29">
        <v>12</v>
      </c>
      <c r="X96" s="42">
        <v>41</v>
      </c>
      <c r="Y96" s="50">
        <f t="shared" si="13"/>
        <v>11.9533527696793</v>
      </c>
      <c r="Z96" s="32"/>
      <c r="AA96" s="32"/>
      <c r="AB96" s="32"/>
      <c r="AC96" s="32"/>
      <c r="AD96" s="32"/>
      <c r="AE96" s="32"/>
    </row>
    <row r="97" spans="1:31" s="36" customFormat="1" ht="25.5" customHeight="1" x14ac:dyDescent="0.25">
      <c r="A97" s="14" t="s">
        <v>281</v>
      </c>
      <c r="B97" s="10" t="s">
        <v>106</v>
      </c>
      <c r="C97" s="11">
        <v>140.62</v>
      </c>
      <c r="D97" s="29">
        <v>274</v>
      </c>
      <c r="E97" s="29">
        <v>862</v>
      </c>
      <c r="F97" s="30">
        <f t="shared" si="10"/>
        <v>6.1299957331816239</v>
      </c>
      <c r="G97" s="29">
        <v>21</v>
      </c>
      <c r="H97" s="33">
        <f t="shared" si="11"/>
        <v>7.664233576642336</v>
      </c>
      <c r="I97" s="29"/>
      <c r="J97" s="29"/>
      <c r="K97" s="29"/>
      <c r="L97" s="29"/>
      <c r="M97" s="29"/>
      <c r="N97" s="29"/>
      <c r="O97" s="29">
        <v>17</v>
      </c>
      <c r="P97" s="29"/>
      <c r="Q97" s="29"/>
      <c r="R97" s="29"/>
      <c r="S97" s="29"/>
      <c r="T97" s="29"/>
      <c r="U97" s="29">
        <f t="shared" si="12"/>
        <v>80.952380952380949</v>
      </c>
      <c r="V97" s="29">
        <v>103</v>
      </c>
      <c r="W97" s="29">
        <v>15</v>
      </c>
      <c r="X97" s="42">
        <v>103</v>
      </c>
      <c r="Y97" s="50">
        <f t="shared" si="13"/>
        <v>11.948955916473318</v>
      </c>
      <c r="Z97" s="42"/>
      <c r="AA97" s="42"/>
      <c r="AB97" s="42"/>
      <c r="AC97" s="42"/>
      <c r="AD97" s="42"/>
      <c r="AE97" s="42"/>
    </row>
    <row r="98" spans="1:31" ht="15.75" x14ac:dyDescent="0.25">
      <c r="A98" s="146" t="s">
        <v>282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</row>
    <row r="99" spans="1:31" s="36" customFormat="1" x14ac:dyDescent="0.25">
      <c r="A99" s="16" t="s">
        <v>123</v>
      </c>
      <c r="B99" s="10" t="s">
        <v>45</v>
      </c>
      <c r="C99" s="13">
        <v>572.79</v>
      </c>
      <c r="D99" s="118">
        <v>148</v>
      </c>
      <c r="E99" s="118">
        <v>14</v>
      </c>
      <c r="F99" s="81">
        <f>E99/C99</f>
        <v>2.4441767488957562E-2</v>
      </c>
      <c r="G99" s="8">
        <v>7</v>
      </c>
      <c r="H99" s="8">
        <v>0</v>
      </c>
      <c r="I99" s="8"/>
      <c r="J99" s="8">
        <v>1</v>
      </c>
      <c r="K99" s="8">
        <v>0</v>
      </c>
      <c r="L99" s="8">
        <v>0</v>
      </c>
      <c r="M99" s="8">
        <v>4</v>
      </c>
      <c r="N99" s="8">
        <v>2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5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>
        <v>0</v>
      </c>
      <c r="AE99" s="60">
        <v>0</v>
      </c>
    </row>
    <row r="100" spans="1:31" ht="15.75" customHeight="1" x14ac:dyDescent="0.25">
      <c r="A100" s="143" t="s">
        <v>337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 x14ac:dyDescent="0.25">
      <c r="A101" s="5" t="s">
        <v>126</v>
      </c>
      <c r="B101" s="6" t="s">
        <v>45</v>
      </c>
      <c r="C101" s="64">
        <v>1591.999</v>
      </c>
      <c r="D101" s="29">
        <v>2102</v>
      </c>
      <c r="E101" s="29">
        <v>1973</v>
      </c>
      <c r="F101" s="30">
        <f>E101/C101</f>
        <v>1.2393223865090368</v>
      </c>
      <c r="G101" s="29">
        <v>168</v>
      </c>
      <c r="H101" s="33">
        <f>G101*100/D101</f>
        <v>7.9923882017126546</v>
      </c>
      <c r="I101" s="29">
        <v>0</v>
      </c>
      <c r="J101" s="29">
        <v>13</v>
      </c>
      <c r="K101" s="29">
        <v>12</v>
      </c>
      <c r="L101" s="29">
        <v>0</v>
      </c>
      <c r="M101" s="29">
        <v>109</v>
      </c>
      <c r="N101" s="29">
        <v>34</v>
      </c>
      <c r="O101" s="29">
        <v>26</v>
      </c>
      <c r="P101" s="29">
        <v>0</v>
      </c>
      <c r="Q101" s="29">
        <v>0</v>
      </c>
      <c r="R101" s="29">
        <v>0</v>
      </c>
      <c r="S101" s="29">
        <v>26</v>
      </c>
      <c r="T101" s="29">
        <v>0</v>
      </c>
      <c r="U101" s="33">
        <f>O101*100/G101</f>
        <v>15.476190476190476</v>
      </c>
      <c r="V101" s="29">
        <v>157</v>
      </c>
      <c r="W101" s="29">
        <v>8</v>
      </c>
      <c r="X101" s="42">
        <v>157</v>
      </c>
      <c r="Y101" s="50">
        <f>X101*100/E101</f>
        <v>7.9574252407501271</v>
      </c>
      <c r="Z101" s="42">
        <v>0</v>
      </c>
      <c r="AA101" s="42">
        <v>11</v>
      </c>
      <c r="AB101" s="42">
        <v>12</v>
      </c>
      <c r="AC101" s="42">
        <v>0</v>
      </c>
      <c r="AD101" s="42">
        <v>103</v>
      </c>
      <c r="AE101" s="42">
        <v>31</v>
      </c>
    </row>
    <row r="102" spans="1:31" s="36" customFormat="1" ht="25.5" x14ac:dyDescent="0.25">
      <c r="A102" s="5" t="s">
        <v>127</v>
      </c>
      <c r="B102" s="6" t="s">
        <v>109</v>
      </c>
      <c r="C102" s="11">
        <v>400</v>
      </c>
      <c r="D102" s="29">
        <v>1121</v>
      </c>
      <c r="E102" s="29">
        <v>1208</v>
      </c>
      <c r="F102" s="30">
        <f>E102/C102</f>
        <v>3.02</v>
      </c>
      <c r="G102" s="29">
        <v>85</v>
      </c>
      <c r="H102" s="33">
        <f>G102*100/D102</f>
        <v>7.5825156110615524</v>
      </c>
      <c r="I102" s="29"/>
      <c r="J102" s="29"/>
      <c r="K102" s="29"/>
      <c r="L102" s="29"/>
      <c r="M102" s="29"/>
      <c r="N102" s="29"/>
      <c r="O102" s="29">
        <v>10</v>
      </c>
      <c r="P102" s="29"/>
      <c r="Q102" s="29"/>
      <c r="R102" s="29"/>
      <c r="S102" s="29"/>
      <c r="T102" s="29"/>
      <c r="U102" s="29">
        <f>O102*100/G102</f>
        <v>11.764705882352942</v>
      </c>
      <c r="V102" s="29">
        <v>144</v>
      </c>
      <c r="W102" s="29">
        <v>12</v>
      </c>
      <c r="X102" s="42">
        <v>96</v>
      </c>
      <c r="Y102" s="50">
        <f>X102*100/E102</f>
        <v>7.9470198675496686</v>
      </c>
      <c r="Z102" s="42"/>
      <c r="AA102" s="42"/>
      <c r="AB102" s="42"/>
      <c r="AC102" s="42"/>
      <c r="AD102" s="42"/>
      <c r="AE102" s="42"/>
    </row>
    <row r="103" spans="1:31" s="36" customFormat="1" ht="15.75" x14ac:dyDescent="0.25">
      <c r="A103" s="5" t="s">
        <v>129</v>
      </c>
      <c r="B103" s="6" t="s">
        <v>111</v>
      </c>
      <c r="C103" s="11">
        <v>17.489000000000001</v>
      </c>
      <c r="D103" s="29">
        <v>167</v>
      </c>
      <c r="E103" s="29">
        <v>171</v>
      </c>
      <c r="F103" s="30">
        <f>E103/C103</f>
        <v>9.7775744753845277</v>
      </c>
      <c r="G103" s="29">
        <v>13</v>
      </c>
      <c r="H103" s="33">
        <f>G103*100/D103</f>
        <v>7.7844311377245505</v>
      </c>
      <c r="I103" s="29"/>
      <c r="J103" s="29"/>
      <c r="K103" s="29"/>
      <c r="L103" s="29"/>
      <c r="M103" s="29"/>
      <c r="N103" s="29"/>
      <c r="O103" s="29">
        <v>11</v>
      </c>
      <c r="P103" s="29"/>
      <c r="Q103" s="29"/>
      <c r="R103" s="29"/>
      <c r="S103" s="29"/>
      <c r="T103" s="29"/>
      <c r="U103" s="33">
        <f>O103*100/G103</f>
        <v>84.615384615384613</v>
      </c>
      <c r="V103" s="29">
        <v>30</v>
      </c>
      <c r="W103" s="29">
        <v>18</v>
      </c>
      <c r="X103" s="42">
        <v>14</v>
      </c>
      <c r="Y103" s="50">
        <f>X103*100/E103</f>
        <v>8.1871345029239766</v>
      </c>
      <c r="Z103" s="42"/>
      <c r="AA103" s="42"/>
      <c r="AB103" s="42"/>
      <c r="AC103" s="42"/>
      <c r="AD103" s="42"/>
      <c r="AE103" s="42"/>
    </row>
    <row r="104" spans="1:31" s="36" customFormat="1" ht="15.75" x14ac:dyDescent="0.25">
      <c r="A104" s="5" t="s">
        <v>131</v>
      </c>
      <c r="B104" s="6" t="s">
        <v>113</v>
      </c>
      <c r="C104" s="11">
        <v>210.33</v>
      </c>
      <c r="D104" s="29">
        <v>820</v>
      </c>
      <c r="E104" s="29">
        <v>843</v>
      </c>
      <c r="F104" s="30">
        <f>E104/C104</f>
        <v>4.0079874482955358</v>
      </c>
      <c r="G104" s="29">
        <v>41</v>
      </c>
      <c r="H104" s="33">
        <f>G104*100/D104</f>
        <v>5</v>
      </c>
      <c r="I104" s="29"/>
      <c r="J104" s="29"/>
      <c r="K104" s="29"/>
      <c r="L104" s="29"/>
      <c r="M104" s="29"/>
      <c r="N104" s="29"/>
      <c r="O104" s="29">
        <v>2</v>
      </c>
      <c r="P104" s="29"/>
      <c r="Q104" s="29"/>
      <c r="R104" s="29"/>
      <c r="S104" s="29"/>
      <c r="T104" s="29"/>
      <c r="U104" s="33">
        <f>O104*100/G104</f>
        <v>4.8780487804878048</v>
      </c>
      <c r="V104" s="29">
        <v>101</v>
      </c>
      <c r="W104" s="29">
        <v>12</v>
      </c>
      <c r="X104" s="42">
        <v>42</v>
      </c>
      <c r="Y104" s="50">
        <f>X104*100/E104</f>
        <v>4.9822064056939501</v>
      </c>
      <c r="Z104" s="42"/>
      <c r="AA104" s="42"/>
      <c r="AB104" s="42"/>
      <c r="AC104" s="42"/>
      <c r="AD104" s="42"/>
      <c r="AE104" s="42"/>
    </row>
    <row r="105" spans="1:31" ht="15.75" customHeight="1" x14ac:dyDescent="0.25">
      <c r="A105" s="143" t="s">
        <v>283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</row>
    <row r="106" spans="1:31" s="36" customFormat="1" ht="15.75" x14ac:dyDescent="0.25">
      <c r="A106" s="5" t="s">
        <v>133</v>
      </c>
      <c r="B106" s="6" t="s">
        <v>45</v>
      </c>
      <c r="C106" s="11">
        <v>249.48</v>
      </c>
      <c r="D106" s="29">
        <v>118</v>
      </c>
      <c r="E106" s="29">
        <v>104</v>
      </c>
      <c r="F106" s="30">
        <f>E106/C106</f>
        <v>0.41686708353375024</v>
      </c>
      <c r="G106" s="29">
        <v>5</v>
      </c>
      <c r="H106" s="29">
        <f>G106*100/D106</f>
        <v>4.2372881355932206</v>
      </c>
      <c r="I106" s="29">
        <v>0</v>
      </c>
      <c r="J106" s="29">
        <v>0</v>
      </c>
      <c r="K106" s="29">
        <v>0</v>
      </c>
      <c r="L106" s="29">
        <v>0</v>
      </c>
      <c r="M106" s="29">
        <v>4</v>
      </c>
      <c r="N106" s="29">
        <v>1</v>
      </c>
      <c r="O106" s="29">
        <v>2</v>
      </c>
      <c r="P106" s="29">
        <v>0</v>
      </c>
      <c r="Q106" s="29">
        <v>0</v>
      </c>
      <c r="R106" s="29">
        <v>0</v>
      </c>
      <c r="S106" s="29">
        <v>1</v>
      </c>
      <c r="T106" s="29">
        <v>1</v>
      </c>
      <c r="U106" s="33">
        <f>O106*100/G106</f>
        <v>40</v>
      </c>
      <c r="V106" s="29">
        <v>5</v>
      </c>
      <c r="W106" s="29">
        <v>5</v>
      </c>
      <c r="X106" s="42">
        <v>5</v>
      </c>
      <c r="Y106" s="50">
        <f>X106*100/E106</f>
        <v>4.8076923076923075</v>
      </c>
      <c r="Z106" s="42">
        <v>0</v>
      </c>
      <c r="AA106" s="42">
        <v>0</v>
      </c>
      <c r="AB106" s="42">
        <v>0</v>
      </c>
      <c r="AC106" s="42">
        <v>0</v>
      </c>
      <c r="AD106" s="42">
        <v>3</v>
      </c>
      <c r="AE106" s="42">
        <v>2</v>
      </c>
    </row>
    <row r="107" spans="1:31" s="36" customFormat="1" ht="38.25" x14ac:dyDescent="0.25">
      <c r="A107" s="5" t="s">
        <v>134</v>
      </c>
      <c r="B107" s="6" t="s">
        <v>116</v>
      </c>
      <c r="C107" s="11">
        <v>98.5</v>
      </c>
      <c r="D107" s="29">
        <v>97</v>
      </c>
      <c r="E107" s="29">
        <v>106</v>
      </c>
      <c r="F107" s="30">
        <f>E107/C107</f>
        <v>1.0761421319796953</v>
      </c>
      <c r="G107" s="29">
        <v>4</v>
      </c>
      <c r="H107" s="29">
        <f>G107*100/D107</f>
        <v>4.1237113402061851</v>
      </c>
      <c r="I107" s="29"/>
      <c r="J107" s="29"/>
      <c r="K107" s="29"/>
      <c r="L107" s="29"/>
      <c r="M107" s="29"/>
      <c r="N107" s="29"/>
      <c r="O107" s="29">
        <v>2</v>
      </c>
      <c r="P107" s="29"/>
      <c r="Q107" s="29"/>
      <c r="R107" s="29"/>
      <c r="S107" s="29"/>
      <c r="T107" s="29"/>
      <c r="U107" s="33">
        <f>O107*100/G107</f>
        <v>50</v>
      </c>
      <c r="V107" s="29">
        <v>8</v>
      </c>
      <c r="W107" s="29">
        <v>8</v>
      </c>
      <c r="X107" s="42">
        <v>8</v>
      </c>
      <c r="Y107" s="50">
        <f>X107*100/E107</f>
        <v>7.5471698113207548</v>
      </c>
      <c r="Z107" s="42"/>
      <c r="AA107" s="42"/>
      <c r="AB107" s="42"/>
      <c r="AC107" s="42"/>
      <c r="AD107" s="42"/>
      <c r="AE107" s="42"/>
    </row>
    <row r="108" spans="1:31" s="36" customFormat="1" ht="38.25" x14ac:dyDescent="0.25">
      <c r="A108" s="5" t="s">
        <v>136</v>
      </c>
      <c r="B108" s="6" t="s">
        <v>117</v>
      </c>
      <c r="C108" s="11">
        <v>164.62899999999999</v>
      </c>
      <c r="D108" s="29">
        <v>149</v>
      </c>
      <c r="E108" s="29">
        <v>129</v>
      </c>
      <c r="F108" s="30">
        <f>E108/C108</f>
        <v>0.78358004968747919</v>
      </c>
      <c r="G108" s="29">
        <v>7</v>
      </c>
      <c r="H108" s="29">
        <f>G108*100/D108</f>
        <v>4.6979865771812079</v>
      </c>
      <c r="I108" s="29"/>
      <c r="J108" s="29"/>
      <c r="K108" s="29"/>
      <c r="L108" s="29"/>
      <c r="M108" s="29"/>
      <c r="N108" s="29"/>
      <c r="O108" s="29">
        <v>1</v>
      </c>
      <c r="P108" s="29"/>
      <c r="Q108" s="29"/>
      <c r="R108" s="29"/>
      <c r="S108" s="29"/>
      <c r="T108" s="29"/>
      <c r="U108" s="33">
        <f>O108*100/G108</f>
        <v>14.285714285714286</v>
      </c>
      <c r="V108" s="29">
        <v>6</v>
      </c>
      <c r="W108" s="29">
        <v>5</v>
      </c>
      <c r="X108" s="42">
        <v>3</v>
      </c>
      <c r="Y108" s="50">
        <f>X108*100/E108</f>
        <v>2.3255813953488373</v>
      </c>
      <c r="Z108" s="42"/>
      <c r="AA108" s="42"/>
      <c r="AB108" s="42"/>
      <c r="AC108" s="42"/>
      <c r="AD108" s="42"/>
      <c r="AE108" s="42"/>
    </row>
    <row r="109" spans="1:31" s="36" customFormat="1" ht="15.75" x14ac:dyDescent="0.25">
      <c r="A109" s="5" t="s">
        <v>284</v>
      </c>
      <c r="B109" s="6" t="s">
        <v>119</v>
      </c>
      <c r="C109" s="11">
        <v>7.07</v>
      </c>
      <c r="D109" s="29">
        <v>57</v>
      </c>
      <c r="E109" s="29">
        <v>64</v>
      </c>
      <c r="F109" s="30">
        <f>E109/C109</f>
        <v>9.0523338048090523</v>
      </c>
      <c r="G109" s="29">
        <v>7</v>
      </c>
      <c r="H109" s="29">
        <f>G109*100/D109</f>
        <v>12.280701754385966</v>
      </c>
      <c r="I109" s="29"/>
      <c r="J109" s="29"/>
      <c r="K109" s="29"/>
      <c r="L109" s="29"/>
      <c r="M109" s="29"/>
      <c r="N109" s="29"/>
      <c r="O109" s="29">
        <v>5</v>
      </c>
      <c r="P109" s="29"/>
      <c r="Q109" s="29"/>
      <c r="R109" s="29"/>
      <c r="S109" s="29"/>
      <c r="T109" s="29"/>
      <c r="U109" s="33">
        <f>O109*100/G109</f>
        <v>71.428571428571431</v>
      </c>
      <c r="V109" s="29">
        <v>11</v>
      </c>
      <c r="W109" s="29">
        <v>18</v>
      </c>
      <c r="X109" s="42">
        <v>7</v>
      </c>
      <c r="Y109" s="50">
        <f>X109*100/E109</f>
        <v>10.9375</v>
      </c>
      <c r="Z109" s="42"/>
      <c r="AA109" s="42"/>
      <c r="AB109" s="42"/>
      <c r="AC109" s="42"/>
      <c r="AD109" s="42"/>
      <c r="AE109" s="42"/>
    </row>
    <row r="110" spans="1:31" s="36" customFormat="1" ht="15.75" x14ac:dyDescent="0.25">
      <c r="A110" s="5" t="s">
        <v>285</v>
      </c>
      <c r="B110" s="6" t="s">
        <v>121</v>
      </c>
      <c r="C110" s="7">
        <v>11.88</v>
      </c>
      <c r="D110" s="29">
        <v>59</v>
      </c>
      <c r="E110" s="29">
        <v>60</v>
      </c>
      <c r="F110" s="30">
        <f>E110/C110</f>
        <v>5.0505050505050502</v>
      </c>
      <c r="G110" s="29">
        <v>4</v>
      </c>
      <c r="H110" s="29">
        <f>G110*100/D110</f>
        <v>6.7796610169491522</v>
      </c>
      <c r="I110" s="29"/>
      <c r="J110" s="29"/>
      <c r="K110" s="29"/>
      <c r="L110" s="29"/>
      <c r="M110" s="29"/>
      <c r="N110" s="29"/>
      <c r="O110" s="29">
        <v>0</v>
      </c>
      <c r="P110" s="29"/>
      <c r="Q110" s="29"/>
      <c r="R110" s="29"/>
      <c r="S110" s="29"/>
      <c r="T110" s="29"/>
      <c r="U110" s="29">
        <f>O110*100/G110</f>
        <v>0</v>
      </c>
      <c r="V110" s="29">
        <v>7</v>
      </c>
      <c r="W110" s="29">
        <v>12</v>
      </c>
      <c r="X110" s="42">
        <v>5</v>
      </c>
      <c r="Y110" s="50">
        <f>X110*100/E110</f>
        <v>8.3333333333333339</v>
      </c>
      <c r="Z110" s="42"/>
      <c r="AA110" s="42"/>
      <c r="AB110" s="42"/>
      <c r="AC110" s="42"/>
      <c r="AD110" s="42"/>
      <c r="AE110" s="42"/>
    </row>
    <row r="111" spans="1:31" ht="15.75" customHeight="1" x14ac:dyDescent="0.25">
      <c r="A111" s="143" t="s">
        <v>286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</row>
    <row r="112" spans="1:31" s="36" customFormat="1" ht="15.75" x14ac:dyDescent="0.25">
      <c r="A112" s="5" t="s">
        <v>138</v>
      </c>
      <c r="B112" s="6" t="s">
        <v>45</v>
      </c>
      <c r="C112" s="11">
        <v>498.62</v>
      </c>
      <c r="D112" s="29">
        <v>127</v>
      </c>
      <c r="E112" s="29">
        <v>71</v>
      </c>
      <c r="F112" s="30">
        <f>E112/C112</f>
        <v>0.14239300469295255</v>
      </c>
      <c r="G112" s="29">
        <v>50</v>
      </c>
      <c r="H112" s="29">
        <f>G112*100/D112</f>
        <v>39.370078740157481</v>
      </c>
      <c r="I112" s="29"/>
      <c r="J112" s="29">
        <v>4</v>
      </c>
      <c r="K112" s="29">
        <v>3</v>
      </c>
      <c r="L112" s="29"/>
      <c r="M112" s="29">
        <v>33</v>
      </c>
      <c r="N112" s="29">
        <v>10</v>
      </c>
      <c r="O112" s="29"/>
      <c r="P112" s="29"/>
      <c r="Q112" s="29"/>
      <c r="R112" s="29"/>
      <c r="S112" s="29"/>
      <c r="T112" s="29"/>
      <c r="U112" s="29">
        <f>O112*100/G112</f>
        <v>0</v>
      </c>
      <c r="V112" s="29">
        <v>3</v>
      </c>
      <c r="W112" s="29">
        <v>5</v>
      </c>
      <c r="X112" s="42">
        <v>3</v>
      </c>
      <c r="Y112" s="50">
        <f>X112*100/E112</f>
        <v>4.225352112676056</v>
      </c>
      <c r="Z112" s="42"/>
      <c r="AA112" s="42"/>
      <c r="AB112" s="42"/>
      <c r="AC112" s="42"/>
      <c r="AD112" s="42">
        <v>2</v>
      </c>
      <c r="AE112" s="42">
        <v>1</v>
      </c>
    </row>
    <row r="113" spans="1:31" s="36" customFormat="1" ht="15.75" x14ac:dyDescent="0.25">
      <c r="A113" s="5" t="s">
        <v>139</v>
      </c>
      <c r="B113" s="6" t="s">
        <v>124</v>
      </c>
      <c r="C113" s="11">
        <v>200.97</v>
      </c>
      <c r="D113" s="29">
        <v>736</v>
      </c>
      <c r="E113" s="29">
        <v>573</v>
      </c>
      <c r="F113" s="30">
        <f>E113/C113</f>
        <v>2.8511718166890581</v>
      </c>
      <c r="G113" s="29">
        <v>40</v>
      </c>
      <c r="H113" s="29">
        <f>G113*100/D113</f>
        <v>5.4347826086956523</v>
      </c>
      <c r="I113" s="29"/>
      <c r="J113" s="29"/>
      <c r="K113" s="29"/>
      <c r="L113" s="29"/>
      <c r="M113" s="29"/>
      <c r="N113" s="29"/>
      <c r="O113" s="29">
        <v>24</v>
      </c>
      <c r="P113" s="29">
        <v>2</v>
      </c>
      <c r="Q113" s="29"/>
      <c r="R113" s="29"/>
      <c r="S113" s="29">
        <v>18</v>
      </c>
      <c r="T113" s="29">
        <v>4</v>
      </c>
      <c r="U113" s="33">
        <f>O113*100/G113</f>
        <v>60</v>
      </c>
      <c r="V113" s="29">
        <v>45</v>
      </c>
      <c r="W113" s="29">
        <v>8</v>
      </c>
      <c r="X113" s="42">
        <v>40</v>
      </c>
      <c r="Y113" s="50">
        <f>X113*100/E113</f>
        <v>6.9808027923211169</v>
      </c>
      <c r="Z113" s="42"/>
      <c r="AA113" s="42"/>
      <c r="AB113" s="42"/>
      <c r="AC113" s="42"/>
      <c r="AD113" s="42"/>
      <c r="AE113" s="42"/>
    </row>
    <row r="114" spans="1:31" s="36" customFormat="1" ht="25.5" x14ac:dyDescent="0.25">
      <c r="A114" s="5" t="s">
        <v>141</v>
      </c>
      <c r="B114" s="6" t="s">
        <v>125</v>
      </c>
      <c r="C114" s="11">
        <v>177.53</v>
      </c>
      <c r="D114" s="29">
        <v>357</v>
      </c>
      <c r="E114" s="29">
        <v>378</v>
      </c>
      <c r="F114" s="30">
        <f>E114/C114</f>
        <v>2.1292175970258547</v>
      </c>
      <c r="G114" s="29">
        <v>25</v>
      </c>
      <c r="H114" s="29">
        <f>G114*100/D114</f>
        <v>7.0028011204481793</v>
      </c>
      <c r="I114" s="29"/>
      <c r="J114" s="29"/>
      <c r="K114" s="29"/>
      <c r="L114" s="29"/>
      <c r="M114" s="29"/>
      <c r="N114" s="29"/>
      <c r="O114" s="29">
        <v>11</v>
      </c>
      <c r="P114" s="29"/>
      <c r="Q114" s="29"/>
      <c r="R114" s="29"/>
      <c r="S114" s="29">
        <v>9</v>
      </c>
      <c r="T114" s="29">
        <v>2</v>
      </c>
      <c r="U114" s="29">
        <f>O114*100/G114</f>
        <v>44</v>
      </c>
      <c r="V114" s="29">
        <v>30</v>
      </c>
      <c r="W114" s="29">
        <v>8</v>
      </c>
      <c r="X114" s="42">
        <v>30</v>
      </c>
      <c r="Y114" s="42">
        <f>X114*100/E114</f>
        <v>7.9365079365079367</v>
      </c>
      <c r="Z114" s="42"/>
      <c r="AA114" s="42"/>
      <c r="AB114" s="42"/>
      <c r="AC114" s="42"/>
      <c r="AD114" s="42"/>
      <c r="AE114" s="42"/>
    </row>
    <row r="115" spans="1:31" ht="15.75" x14ac:dyDescent="0.25">
      <c r="A115" s="143" t="s">
        <v>287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</row>
    <row r="116" spans="1:31" s="36" customFormat="1" x14ac:dyDescent="0.25">
      <c r="A116" s="5" t="s">
        <v>150</v>
      </c>
      <c r="B116" s="6" t="s">
        <v>26</v>
      </c>
      <c r="C116" s="7">
        <v>186.63</v>
      </c>
      <c r="D116" s="39">
        <v>63</v>
      </c>
      <c r="E116" s="39">
        <v>22</v>
      </c>
      <c r="F116" s="40">
        <f>E116/C116</f>
        <v>0.11788029791566201</v>
      </c>
      <c r="G116" s="39">
        <v>3</v>
      </c>
      <c r="H116" s="39">
        <f>G116*100/D116</f>
        <v>4.7619047619047619</v>
      </c>
      <c r="I116" s="39"/>
      <c r="J116" s="39"/>
      <c r="K116" s="39"/>
      <c r="L116" s="39"/>
      <c r="M116" s="39">
        <v>2</v>
      </c>
      <c r="N116" s="39">
        <v>1</v>
      </c>
      <c r="O116" s="39">
        <v>2</v>
      </c>
      <c r="P116" s="39"/>
      <c r="Q116" s="39"/>
      <c r="R116" s="39"/>
      <c r="S116" s="39">
        <v>1</v>
      </c>
      <c r="T116" s="39">
        <v>1</v>
      </c>
      <c r="U116" s="39">
        <f>O116*100/G116</f>
        <v>66.666666666666671</v>
      </c>
      <c r="V116" s="39">
        <v>1</v>
      </c>
      <c r="W116" s="39">
        <v>5</v>
      </c>
      <c r="X116" s="51">
        <v>1</v>
      </c>
      <c r="Y116" s="58">
        <f>X116*100/E116</f>
        <v>4.5454545454545459</v>
      </c>
      <c r="Z116" s="51"/>
      <c r="AA116" s="51"/>
      <c r="AB116" s="51"/>
      <c r="AC116" s="51"/>
      <c r="AD116" s="51"/>
      <c r="AE116" s="51">
        <v>1</v>
      </c>
    </row>
    <row r="117" spans="1:31" s="36" customFormat="1" ht="38.25" x14ac:dyDescent="0.25">
      <c r="A117" s="5" t="s">
        <v>151</v>
      </c>
      <c r="B117" s="6" t="s">
        <v>128</v>
      </c>
      <c r="C117" s="11">
        <v>332.44099999999997</v>
      </c>
      <c r="D117" s="39">
        <v>333</v>
      </c>
      <c r="E117" s="39">
        <v>538</v>
      </c>
      <c r="F117" s="40">
        <f>E117/C117</f>
        <v>1.6183322755015177</v>
      </c>
      <c r="G117" s="39">
        <v>16</v>
      </c>
      <c r="H117" s="39">
        <f>G117*100/D117</f>
        <v>4.8048048048048049</v>
      </c>
      <c r="I117" s="39"/>
      <c r="J117" s="39"/>
      <c r="K117" s="39"/>
      <c r="L117" s="39"/>
      <c r="M117" s="39"/>
      <c r="N117" s="39"/>
      <c r="O117" s="39">
        <v>14</v>
      </c>
      <c r="P117" s="39">
        <v>1</v>
      </c>
      <c r="Q117" s="39"/>
      <c r="R117" s="39"/>
      <c r="S117" s="39">
        <v>10</v>
      </c>
      <c r="T117" s="39">
        <v>3</v>
      </c>
      <c r="U117" s="73">
        <f>O117*100/G117</f>
        <v>87.5</v>
      </c>
      <c r="V117" s="39">
        <v>43</v>
      </c>
      <c r="W117" s="39">
        <v>8</v>
      </c>
      <c r="X117" s="51">
        <v>43</v>
      </c>
      <c r="Y117" s="58">
        <f>X117*100/E117</f>
        <v>7.992565055762082</v>
      </c>
      <c r="Z117" s="51"/>
      <c r="AA117" s="51"/>
      <c r="AB117" s="51"/>
      <c r="AC117" s="51"/>
      <c r="AD117" s="51"/>
      <c r="AE117" s="51"/>
    </row>
    <row r="118" spans="1:31" s="36" customFormat="1" x14ac:dyDescent="0.25">
      <c r="A118" s="5" t="s">
        <v>153</v>
      </c>
      <c r="B118" s="6" t="s">
        <v>130</v>
      </c>
      <c r="C118" s="11">
        <v>33.372999999999998</v>
      </c>
      <c r="D118" s="39">
        <v>41</v>
      </c>
      <c r="E118" s="39">
        <v>44</v>
      </c>
      <c r="F118" s="40">
        <f>E118/C118</f>
        <v>1.3184310670302342</v>
      </c>
      <c r="G118" s="39">
        <v>2</v>
      </c>
      <c r="H118" s="39">
        <f>G118*100/D118</f>
        <v>4.8780487804878048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>
        <f>O118*100/G118</f>
        <v>0</v>
      </c>
      <c r="V118" s="39">
        <v>3</v>
      </c>
      <c r="W118" s="39">
        <v>8</v>
      </c>
      <c r="X118" s="51">
        <v>2</v>
      </c>
      <c r="Y118" s="58">
        <f>X118*100/E118</f>
        <v>4.5454545454545459</v>
      </c>
      <c r="Z118" s="51"/>
      <c r="AA118" s="51"/>
      <c r="AB118" s="51"/>
      <c r="AC118" s="51"/>
      <c r="AD118" s="51"/>
      <c r="AE118" s="51"/>
    </row>
    <row r="119" spans="1:31" s="36" customFormat="1" x14ac:dyDescent="0.25">
      <c r="A119" s="5" t="s">
        <v>288</v>
      </c>
      <c r="B119" s="6" t="s">
        <v>132</v>
      </c>
      <c r="C119" s="11">
        <v>20.67</v>
      </c>
      <c r="D119" s="39">
        <v>75</v>
      </c>
      <c r="E119" s="39">
        <v>57</v>
      </c>
      <c r="F119" s="40">
        <f>E119/C119</f>
        <v>2.757619738751814</v>
      </c>
      <c r="G119" s="39">
        <v>5</v>
      </c>
      <c r="H119" s="39">
        <f>G119*100/D119</f>
        <v>6.666666666666667</v>
      </c>
      <c r="I119" s="39"/>
      <c r="J119" s="39"/>
      <c r="K119" s="39"/>
      <c r="L119" s="39"/>
      <c r="M119" s="39"/>
      <c r="N119" s="39"/>
      <c r="O119" s="39">
        <v>5</v>
      </c>
      <c r="P119" s="39"/>
      <c r="Q119" s="39"/>
      <c r="R119" s="39"/>
      <c r="S119" s="39">
        <v>5</v>
      </c>
      <c r="T119" s="39"/>
      <c r="U119" s="39">
        <f>O119*100/G119</f>
        <v>100</v>
      </c>
      <c r="V119" s="39">
        <v>4</v>
      </c>
      <c r="W119" s="39">
        <v>8</v>
      </c>
      <c r="X119" s="51">
        <v>4</v>
      </c>
      <c r="Y119" s="58">
        <f>X119*100/E119</f>
        <v>7.0175438596491224</v>
      </c>
      <c r="Z119" s="51"/>
      <c r="AA119" s="51"/>
      <c r="AB119" s="51"/>
      <c r="AC119" s="51"/>
      <c r="AD119" s="51"/>
      <c r="AE119" s="51"/>
    </row>
    <row r="120" spans="1:31" ht="15.75" x14ac:dyDescent="0.25">
      <c r="A120" s="146" t="s">
        <v>338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</row>
    <row r="121" spans="1:31" s="36" customFormat="1" ht="15.75" x14ac:dyDescent="0.25">
      <c r="A121" s="16" t="s">
        <v>155</v>
      </c>
      <c r="B121" s="10" t="s">
        <v>45</v>
      </c>
      <c r="C121" s="13">
        <v>347.41</v>
      </c>
      <c r="D121" s="29">
        <v>40</v>
      </c>
      <c r="E121" s="29">
        <v>44</v>
      </c>
      <c r="F121" s="30">
        <f>E121/C121</f>
        <v>0.12665150686508736</v>
      </c>
      <c r="G121" s="29">
        <v>2</v>
      </c>
      <c r="H121" s="29">
        <f>G121*100/D121</f>
        <v>5</v>
      </c>
      <c r="I121" s="29"/>
      <c r="J121" s="29"/>
      <c r="K121" s="29"/>
      <c r="L121" s="29"/>
      <c r="M121" s="29">
        <v>1</v>
      </c>
      <c r="N121" s="29">
        <v>1</v>
      </c>
      <c r="O121" s="29">
        <v>0</v>
      </c>
      <c r="P121" s="29"/>
      <c r="Q121" s="29"/>
      <c r="R121" s="29"/>
      <c r="S121" s="29"/>
      <c r="T121" s="29"/>
      <c r="U121" s="29">
        <f>O121*100/G121</f>
        <v>0</v>
      </c>
      <c r="V121" s="29">
        <v>2</v>
      </c>
      <c r="W121" s="29">
        <v>5</v>
      </c>
      <c r="X121" s="42">
        <v>2</v>
      </c>
      <c r="Y121" s="50">
        <f>X121*100/E121</f>
        <v>4.5454545454545459</v>
      </c>
      <c r="Z121" s="42"/>
      <c r="AA121" s="42"/>
      <c r="AB121" s="42"/>
      <c r="AC121" s="42"/>
      <c r="AD121" s="42">
        <v>1</v>
      </c>
      <c r="AE121" s="42">
        <v>1</v>
      </c>
    </row>
    <row r="122" spans="1:31" s="36" customFormat="1" ht="25.5" x14ac:dyDescent="0.25">
      <c r="A122" s="16" t="s">
        <v>156</v>
      </c>
      <c r="B122" s="10" t="s">
        <v>135</v>
      </c>
      <c r="C122" s="13">
        <v>36.19</v>
      </c>
      <c r="D122" s="29">
        <v>0</v>
      </c>
      <c r="E122" s="29">
        <v>0</v>
      </c>
      <c r="F122" s="30">
        <f>E122/C122</f>
        <v>0</v>
      </c>
      <c r="G122" s="29">
        <v>0</v>
      </c>
      <c r="H122" s="29" t="e">
        <f>G122*100/D122</f>
        <v>#DIV/0!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 t="e">
        <f>O122*100/G122</f>
        <v>#DIV/0!</v>
      </c>
      <c r="V122" s="29"/>
      <c r="W122" s="29"/>
      <c r="X122" s="42"/>
      <c r="Y122" s="42" t="e">
        <f>X122*100/E122</f>
        <v>#DIV/0!</v>
      </c>
      <c r="Z122" s="42"/>
      <c r="AA122" s="42"/>
      <c r="AB122" s="42"/>
      <c r="AC122" s="42"/>
      <c r="AD122" s="42"/>
      <c r="AE122" s="42"/>
    </row>
    <row r="123" spans="1:31" s="36" customFormat="1" ht="25.5" x14ac:dyDescent="0.25">
      <c r="A123" s="16" t="s">
        <v>158</v>
      </c>
      <c r="B123" s="10" t="s">
        <v>137</v>
      </c>
      <c r="C123" s="13">
        <v>21.42</v>
      </c>
      <c r="D123" s="29">
        <v>79</v>
      </c>
      <c r="E123" s="29">
        <v>95</v>
      </c>
      <c r="F123" s="30">
        <f>E123/C123</f>
        <v>4.4351073762838462</v>
      </c>
      <c r="G123" s="29">
        <v>5</v>
      </c>
      <c r="H123" s="29">
        <f>G123*100/D123</f>
        <v>6.3291139240506329</v>
      </c>
      <c r="I123" s="29"/>
      <c r="J123" s="29"/>
      <c r="K123" s="29"/>
      <c r="L123" s="29"/>
      <c r="M123" s="29"/>
      <c r="N123" s="29"/>
      <c r="O123" s="29">
        <v>4</v>
      </c>
      <c r="P123" s="29"/>
      <c r="Q123" s="29"/>
      <c r="R123" s="29"/>
      <c r="S123" s="29">
        <v>3</v>
      </c>
      <c r="T123" s="29">
        <v>1</v>
      </c>
      <c r="U123" s="29">
        <f>O123*100/G123</f>
        <v>80</v>
      </c>
      <c r="V123" s="29">
        <v>11</v>
      </c>
      <c r="W123" s="29">
        <v>12</v>
      </c>
      <c r="X123" s="42">
        <v>11</v>
      </c>
      <c r="Y123" s="50">
        <f>X123*100/E123</f>
        <v>11.578947368421053</v>
      </c>
      <c r="Z123" s="42"/>
      <c r="AA123" s="42"/>
      <c r="AB123" s="42"/>
      <c r="AC123" s="42"/>
      <c r="AD123" s="42"/>
      <c r="AE123" s="42"/>
    </row>
    <row r="124" spans="1:31" ht="15.75" x14ac:dyDescent="0.25">
      <c r="A124" s="150" t="s">
        <v>339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</row>
    <row r="125" spans="1:31" s="36" customFormat="1" ht="15.75" x14ac:dyDescent="0.25">
      <c r="A125" s="5" t="s">
        <v>164</v>
      </c>
      <c r="B125" s="6" t="s">
        <v>26</v>
      </c>
      <c r="C125" s="11">
        <v>273.83</v>
      </c>
      <c r="D125" s="29">
        <v>575</v>
      </c>
      <c r="E125" s="29">
        <v>533</v>
      </c>
      <c r="F125" s="30">
        <f>E125/C125</f>
        <v>1.946463134061279</v>
      </c>
      <c r="G125" s="29">
        <v>46</v>
      </c>
      <c r="H125" s="29">
        <f>G125*100/D125</f>
        <v>8</v>
      </c>
      <c r="I125" s="29"/>
      <c r="J125" s="29">
        <v>3</v>
      </c>
      <c r="K125" s="29">
        <v>3</v>
      </c>
      <c r="L125" s="29"/>
      <c r="M125" s="29">
        <v>30</v>
      </c>
      <c r="N125" s="29">
        <v>10</v>
      </c>
      <c r="O125" s="29"/>
      <c r="P125" s="29"/>
      <c r="Q125" s="29"/>
      <c r="R125" s="29"/>
      <c r="S125" s="29"/>
      <c r="T125" s="29"/>
      <c r="U125" s="29">
        <f>O125*100/G125</f>
        <v>0</v>
      </c>
      <c r="V125" s="29">
        <v>42</v>
      </c>
      <c r="W125" s="29">
        <v>8</v>
      </c>
      <c r="X125" s="42">
        <v>42</v>
      </c>
      <c r="Y125" s="50">
        <f>X125*100/E125</f>
        <v>7.879924953095685</v>
      </c>
      <c r="Z125" s="42"/>
      <c r="AA125" s="42">
        <v>3</v>
      </c>
      <c r="AB125" s="42">
        <v>3</v>
      </c>
      <c r="AC125" s="42"/>
      <c r="AD125" s="42">
        <v>27</v>
      </c>
      <c r="AE125" s="42">
        <v>9</v>
      </c>
    </row>
    <row r="126" spans="1:31" s="36" customFormat="1" ht="38.25" x14ac:dyDescent="0.25">
      <c r="A126" s="5" t="s">
        <v>165</v>
      </c>
      <c r="B126" s="6" t="s">
        <v>140</v>
      </c>
      <c r="C126" s="7">
        <v>40.784999999999997</v>
      </c>
      <c r="D126" s="29">
        <v>56</v>
      </c>
      <c r="E126" s="29">
        <v>68</v>
      </c>
      <c r="F126" s="30">
        <f t="shared" ref="F126:F135" si="14">E126/C126</f>
        <v>1.6672796371214909</v>
      </c>
      <c r="G126" s="29">
        <v>4</v>
      </c>
      <c r="H126" s="29"/>
      <c r="I126" s="29"/>
      <c r="J126" s="29"/>
      <c r="K126" s="29"/>
      <c r="L126" s="29"/>
      <c r="M126" s="29"/>
      <c r="N126" s="29"/>
      <c r="O126" s="29">
        <v>4</v>
      </c>
      <c r="P126" s="29"/>
      <c r="Q126" s="29"/>
      <c r="R126" s="29"/>
      <c r="S126" s="29">
        <v>3</v>
      </c>
      <c r="T126" s="29">
        <v>1</v>
      </c>
      <c r="U126" s="29">
        <f t="shared" ref="U126:U135" si="15">O126*100/G126</f>
        <v>100</v>
      </c>
      <c r="V126" s="29">
        <v>5</v>
      </c>
      <c r="W126" s="29">
        <v>8</v>
      </c>
      <c r="X126" s="42">
        <v>5</v>
      </c>
      <c r="Y126" s="50">
        <f t="shared" ref="Y126:Y135" si="16">X126*100/E126</f>
        <v>7.3529411764705879</v>
      </c>
      <c r="Z126" s="42"/>
      <c r="AA126" s="42"/>
      <c r="AB126" s="42"/>
      <c r="AC126" s="42"/>
      <c r="AD126" s="42"/>
      <c r="AE126" s="42"/>
    </row>
    <row r="127" spans="1:31" s="36" customFormat="1" ht="38.25" x14ac:dyDescent="0.25">
      <c r="A127" s="5" t="s">
        <v>167</v>
      </c>
      <c r="B127" s="6" t="s">
        <v>142</v>
      </c>
      <c r="C127" s="11">
        <v>83.35</v>
      </c>
      <c r="D127" s="29">
        <v>177</v>
      </c>
      <c r="E127" s="29">
        <v>191</v>
      </c>
      <c r="F127" s="30">
        <f t="shared" si="14"/>
        <v>2.291541691661668</v>
      </c>
      <c r="G127" s="29">
        <v>8</v>
      </c>
      <c r="H127" s="29"/>
      <c r="I127" s="29"/>
      <c r="J127" s="29"/>
      <c r="K127" s="29"/>
      <c r="L127" s="29"/>
      <c r="M127" s="29"/>
      <c r="N127" s="29"/>
      <c r="O127" s="29">
        <v>3</v>
      </c>
      <c r="P127" s="29"/>
      <c r="Q127" s="29"/>
      <c r="R127" s="29"/>
      <c r="S127" s="29">
        <v>2</v>
      </c>
      <c r="T127" s="29">
        <v>1</v>
      </c>
      <c r="U127" s="29">
        <f t="shared" si="15"/>
        <v>37.5</v>
      </c>
      <c r="V127" s="29">
        <v>15</v>
      </c>
      <c r="W127" s="29">
        <v>8</v>
      </c>
      <c r="X127" s="42">
        <v>15</v>
      </c>
      <c r="Y127" s="50">
        <f t="shared" si="16"/>
        <v>7.8534031413612562</v>
      </c>
      <c r="Z127" s="42"/>
      <c r="AA127" s="42"/>
      <c r="AB127" s="42"/>
      <c r="AC127" s="42"/>
      <c r="AD127" s="42"/>
      <c r="AE127" s="42"/>
    </row>
    <row r="128" spans="1:31" s="36" customFormat="1" ht="38.25" x14ac:dyDescent="0.25">
      <c r="A128" s="5" t="s">
        <v>169</v>
      </c>
      <c r="B128" s="6" t="s">
        <v>143</v>
      </c>
      <c r="C128" s="11">
        <v>71.564999999999998</v>
      </c>
      <c r="D128" s="29">
        <v>150</v>
      </c>
      <c r="E128" s="29">
        <v>148</v>
      </c>
      <c r="F128" s="30">
        <f t="shared" si="14"/>
        <v>2.0680500244532944</v>
      </c>
      <c r="G128" s="29">
        <v>8</v>
      </c>
      <c r="H128" s="29"/>
      <c r="I128" s="29"/>
      <c r="J128" s="29"/>
      <c r="K128" s="29"/>
      <c r="L128" s="29"/>
      <c r="M128" s="29"/>
      <c r="N128" s="29"/>
      <c r="O128" s="29">
        <v>6</v>
      </c>
      <c r="P128" s="29"/>
      <c r="Q128" s="29"/>
      <c r="R128" s="29"/>
      <c r="S128" s="29">
        <v>5</v>
      </c>
      <c r="T128" s="29">
        <v>1</v>
      </c>
      <c r="U128" s="29">
        <f t="shared" si="15"/>
        <v>75</v>
      </c>
      <c r="V128" s="29">
        <v>11</v>
      </c>
      <c r="W128" s="29">
        <v>8</v>
      </c>
      <c r="X128" s="42">
        <v>11</v>
      </c>
      <c r="Y128" s="50">
        <f t="shared" si="16"/>
        <v>7.4324324324324325</v>
      </c>
      <c r="Z128" s="42"/>
      <c r="AA128" s="42"/>
      <c r="AB128" s="42"/>
      <c r="AC128" s="42"/>
      <c r="AD128" s="42"/>
      <c r="AE128" s="42"/>
    </row>
    <row r="129" spans="1:31" s="36" customFormat="1" ht="15.75" x14ac:dyDescent="0.25">
      <c r="A129" s="5" t="s">
        <v>289</v>
      </c>
      <c r="B129" s="6" t="s">
        <v>144</v>
      </c>
      <c r="C129" s="11">
        <v>33.872999999999998</v>
      </c>
      <c r="D129" s="29">
        <v>173</v>
      </c>
      <c r="E129" s="29">
        <v>163</v>
      </c>
      <c r="F129" s="30">
        <f t="shared" si="14"/>
        <v>4.8120922268473416</v>
      </c>
      <c r="G129" s="29">
        <v>20</v>
      </c>
      <c r="H129" s="29"/>
      <c r="I129" s="29"/>
      <c r="J129" s="29"/>
      <c r="K129" s="29"/>
      <c r="L129" s="29"/>
      <c r="M129" s="29"/>
      <c r="N129" s="29"/>
      <c r="O129" s="29">
        <v>2</v>
      </c>
      <c r="P129" s="29"/>
      <c r="Q129" s="29"/>
      <c r="R129" s="29"/>
      <c r="S129" s="29">
        <v>2</v>
      </c>
      <c r="T129" s="29"/>
      <c r="U129" s="29">
        <f t="shared" si="15"/>
        <v>10</v>
      </c>
      <c r="V129" s="29">
        <v>19</v>
      </c>
      <c r="W129" s="29">
        <v>12</v>
      </c>
      <c r="X129" s="42">
        <v>19</v>
      </c>
      <c r="Y129" s="50">
        <f t="shared" si="16"/>
        <v>11.656441717791411</v>
      </c>
      <c r="Z129" s="42"/>
      <c r="AA129" s="42"/>
      <c r="AB129" s="42"/>
      <c r="AC129" s="42"/>
      <c r="AD129" s="42"/>
      <c r="AE129" s="42"/>
    </row>
    <row r="130" spans="1:31" s="36" customFormat="1" ht="15.75" x14ac:dyDescent="0.25">
      <c r="A130" s="5" t="s">
        <v>290</v>
      </c>
      <c r="B130" s="6" t="s">
        <v>145</v>
      </c>
      <c r="C130" s="11">
        <v>35.130000000000003</v>
      </c>
      <c r="D130" s="29">
        <v>89</v>
      </c>
      <c r="E130" s="29">
        <v>89</v>
      </c>
      <c r="F130" s="30">
        <f t="shared" si="14"/>
        <v>2.5334471961286646</v>
      </c>
      <c r="G130" s="29">
        <v>6</v>
      </c>
      <c r="H130" s="29"/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f t="shared" si="15"/>
        <v>0</v>
      </c>
      <c r="V130" s="29">
        <v>7</v>
      </c>
      <c r="W130" s="29">
        <v>8</v>
      </c>
      <c r="X130" s="42">
        <v>6</v>
      </c>
      <c r="Y130" s="50">
        <f t="shared" si="16"/>
        <v>6.7415730337078648</v>
      </c>
      <c r="Z130" s="42"/>
      <c r="AA130" s="42"/>
      <c r="AB130" s="42"/>
      <c r="AC130" s="42"/>
      <c r="AD130" s="42"/>
      <c r="AE130" s="42"/>
    </row>
    <row r="131" spans="1:31" s="36" customFormat="1" ht="15.75" x14ac:dyDescent="0.25">
      <c r="A131" s="5" t="s">
        <v>291</v>
      </c>
      <c r="B131" s="6" t="s">
        <v>146</v>
      </c>
      <c r="C131" s="11">
        <v>119.288</v>
      </c>
      <c r="D131" s="29">
        <v>151</v>
      </c>
      <c r="E131" s="29">
        <v>160</v>
      </c>
      <c r="F131" s="30">
        <f t="shared" si="14"/>
        <v>1.3412916638723091</v>
      </c>
      <c r="G131" s="29">
        <v>12</v>
      </c>
      <c r="H131" s="29"/>
      <c r="I131" s="29"/>
      <c r="J131" s="29"/>
      <c r="K131" s="29"/>
      <c r="L131" s="29"/>
      <c r="M131" s="29"/>
      <c r="N131" s="29"/>
      <c r="O131" s="29">
        <v>2</v>
      </c>
      <c r="P131" s="29"/>
      <c r="Q131" s="29"/>
      <c r="R131" s="29"/>
      <c r="S131" s="29">
        <v>2</v>
      </c>
      <c r="T131" s="29"/>
      <c r="U131" s="29">
        <f t="shared" si="15"/>
        <v>16.666666666666668</v>
      </c>
      <c r="V131" s="29">
        <v>12</v>
      </c>
      <c r="W131" s="29">
        <v>8</v>
      </c>
      <c r="X131" s="42">
        <v>12</v>
      </c>
      <c r="Y131" s="50">
        <f t="shared" si="16"/>
        <v>7.5</v>
      </c>
      <c r="Z131" s="42"/>
      <c r="AA131" s="42"/>
      <c r="AB131" s="42"/>
      <c r="AC131" s="42"/>
      <c r="AD131" s="42"/>
      <c r="AE131" s="42"/>
    </row>
    <row r="132" spans="1:31" s="36" customFormat="1" ht="25.5" x14ac:dyDescent="0.25">
      <c r="A132" s="5" t="s">
        <v>292</v>
      </c>
      <c r="B132" s="6" t="s">
        <v>147</v>
      </c>
      <c r="C132" s="7">
        <v>28.207000000000001</v>
      </c>
      <c r="D132" s="29">
        <v>97</v>
      </c>
      <c r="E132" s="29">
        <v>107</v>
      </c>
      <c r="F132" s="30">
        <f t="shared" si="14"/>
        <v>3.7933846208387987</v>
      </c>
      <c r="G132" s="29">
        <v>11</v>
      </c>
      <c r="H132" s="29"/>
      <c r="I132" s="29"/>
      <c r="J132" s="29"/>
      <c r="K132" s="29"/>
      <c r="L132" s="29"/>
      <c r="M132" s="29"/>
      <c r="N132" s="29"/>
      <c r="O132" s="29">
        <v>2</v>
      </c>
      <c r="P132" s="29"/>
      <c r="Q132" s="29"/>
      <c r="R132" s="29"/>
      <c r="S132" s="29">
        <v>2</v>
      </c>
      <c r="T132" s="29"/>
      <c r="U132" s="29">
        <f t="shared" si="15"/>
        <v>18.181818181818183</v>
      </c>
      <c r="V132" s="29">
        <v>12</v>
      </c>
      <c r="W132" s="29">
        <v>12</v>
      </c>
      <c r="X132" s="42">
        <v>12</v>
      </c>
      <c r="Y132" s="50">
        <f t="shared" si="16"/>
        <v>11.214953271028037</v>
      </c>
      <c r="Z132" s="42"/>
      <c r="AA132" s="42"/>
      <c r="AB132" s="42"/>
      <c r="AC132" s="42"/>
      <c r="AD132" s="42"/>
      <c r="AE132" s="42"/>
    </row>
    <row r="133" spans="1:31" s="36" customFormat="1" ht="25.5" x14ac:dyDescent="0.25">
      <c r="A133" s="5" t="s">
        <v>293</v>
      </c>
      <c r="B133" s="6" t="s">
        <v>148</v>
      </c>
      <c r="C133" s="11">
        <v>24.41</v>
      </c>
      <c r="D133" s="29">
        <v>149</v>
      </c>
      <c r="E133" s="29">
        <v>130</v>
      </c>
      <c r="F133" s="30">
        <f t="shared" si="14"/>
        <v>5.3256861941827118</v>
      </c>
      <c r="G133" s="29">
        <v>16</v>
      </c>
      <c r="H133" s="29"/>
      <c r="I133" s="29"/>
      <c r="J133" s="29"/>
      <c r="K133" s="29"/>
      <c r="L133" s="29"/>
      <c r="M133" s="29"/>
      <c r="N133" s="29"/>
      <c r="O133" s="29">
        <v>1</v>
      </c>
      <c r="P133" s="29"/>
      <c r="Q133" s="29"/>
      <c r="R133" s="29"/>
      <c r="S133" s="29">
        <v>1</v>
      </c>
      <c r="T133" s="29"/>
      <c r="U133" s="29">
        <f t="shared" si="15"/>
        <v>6.25</v>
      </c>
      <c r="V133" s="29">
        <v>15</v>
      </c>
      <c r="W133" s="29">
        <v>12</v>
      </c>
      <c r="X133" s="42">
        <v>15</v>
      </c>
      <c r="Y133" s="42">
        <f t="shared" si="16"/>
        <v>11.538461538461538</v>
      </c>
      <c r="Z133" s="42"/>
      <c r="AA133" s="42"/>
      <c r="AB133" s="42"/>
      <c r="AC133" s="42"/>
      <c r="AD133" s="42"/>
      <c r="AE133" s="42"/>
    </row>
    <row r="134" spans="1:31" s="36" customFormat="1" ht="15.75" x14ac:dyDescent="0.25">
      <c r="A134" s="5" t="s">
        <v>294</v>
      </c>
      <c r="B134" s="10" t="s">
        <v>149</v>
      </c>
      <c r="C134" s="11">
        <v>30.28</v>
      </c>
      <c r="D134" s="29">
        <v>113</v>
      </c>
      <c r="E134" s="29">
        <v>95</v>
      </c>
      <c r="F134" s="30">
        <f t="shared" si="14"/>
        <v>3.1373844121532364</v>
      </c>
      <c r="G134" s="29">
        <v>13</v>
      </c>
      <c r="H134" s="29"/>
      <c r="I134" s="29"/>
      <c r="J134" s="29"/>
      <c r="K134" s="29"/>
      <c r="L134" s="29"/>
      <c r="M134" s="29"/>
      <c r="N134" s="29"/>
      <c r="O134" s="29">
        <v>6</v>
      </c>
      <c r="P134" s="29"/>
      <c r="Q134" s="29"/>
      <c r="R134" s="29"/>
      <c r="S134" s="29">
        <v>5</v>
      </c>
      <c r="T134" s="29">
        <v>1</v>
      </c>
      <c r="U134" s="29">
        <f t="shared" si="15"/>
        <v>46.153846153846153</v>
      </c>
      <c r="V134" s="29">
        <v>11</v>
      </c>
      <c r="W134" s="29">
        <v>12</v>
      </c>
      <c r="X134" s="42">
        <v>10</v>
      </c>
      <c r="Y134" s="50">
        <f t="shared" si="16"/>
        <v>10.526315789473685</v>
      </c>
      <c r="Z134" s="42"/>
      <c r="AA134" s="42"/>
      <c r="AB134" s="42"/>
      <c r="AC134" s="42"/>
      <c r="AD134" s="42"/>
      <c r="AE134" s="42"/>
    </row>
    <row r="135" spans="1:31" s="36" customFormat="1" ht="15.75" x14ac:dyDescent="0.25">
      <c r="A135" s="5" t="s">
        <v>295</v>
      </c>
      <c r="B135" s="10" t="s">
        <v>36</v>
      </c>
      <c r="C135" s="11">
        <v>35.409999999999997</v>
      </c>
      <c r="D135" s="29">
        <v>45</v>
      </c>
      <c r="E135" s="29">
        <v>50</v>
      </c>
      <c r="F135" s="30">
        <f t="shared" si="14"/>
        <v>1.4120304998587971</v>
      </c>
      <c r="G135" s="29">
        <v>3</v>
      </c>
      <c r="H135" s="29"/>
      <c r="I135" s="29"/>
      <c r="J135" s="29"/>
      <c r="K135" s="29"/>
      <c r="L135" s="29"/>
      <c r="M135" s="29"/>
      <c r="N135" s="29"/>
      <c r="O135" s="29">
        <v>1</v>
      </c>
      <c r="P135" s="29"/>
      <c r="Q135" s="29"/>
      <c r="R135" s="29"/>
      <c r="S135" s="29"/>
      <c r="T135" s="29"/>
      <c r="U135" s="29">
        <f t="shared" si="15"/>
        <v>33.333333333333336</v>
      </c>
      <c r="V135" s="29">
        <v>4</v>
      </c>
      <c r="W135" s="29">
        <v>8</v>
      </c>
      <c r="X135" s="42">
        <v>4</v>
      </c>
      <c r="Y135" s="50">
        <f t="shared" si="16"/>
        <v>8</v>
      </c>
      <c r="Z135" s="42"/>
      <c r="AA135" s="42"/>
      <c r="AB135" s="42"/>
      <c r="AC135" s="42"/>
      <c r="AD135" s="42"/>
      <c r="AE135" s="42"/>
    </row>
    <row r="136" spans="1:31" ht="15.75" x14ac:dyDescent="0.25">
      <c r="A136" s="146" t="s">
        <v>296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</row>
    <row r="137" spans="1:31" s="36" customFormat="1" x14ac:dyDescent="0.25">
      <c r="A137" s="16" t="s">
        <v>171</v>
      </c>
      <c r="B137" s="10" t="s">
        <v>45</v>
      </c>
      <c r="C137" s="13">
        <v>223.19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</row>
    <row r="138" spans="1:31" s="36" customFormat="1" ht="38.25" x14ac:dyDescent="0.25">
      <c r="A138" s="16" t="s">
        <v>297</v>
      </c>
      <c r="B138" s="10" t="s">
        <v>152</v>
      </c>
      <c r="C138" s="13">
        <v>146.21</v>
      </c>
      <c r="D138" s="8">
        <v>0</v>
      </c>
      <c r="E138" s="8">
        <v>0</v>
      </c>
      <c r="F138" s="59">
        <f>E138/C138</f>
        <v>0</v>
      </c>
      <c r="G138" s="8">
        <v>0</v>
      </c>
      <c r="H138" s="8" t="e">
        <f>G138*100/D138</f>
        <v>#DIV/0!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 t="e">
        <f>O138*100/G138</f>
        <v>#DIV/0!</v>
      </c>
      <c r="V138" s="8"/>
      <c r="W138" s="8"/>
      <c r="X138" s="8"/>
      <c r="Y138" s="8" t="e">
        <f>X138*100/E138</f>
        <v>#DIV/0!</v>
      </c>
      <c r="Z138" s="60"/>
      <c r="AA138" s="60"/>
      <c r="AB138" s="60"/>
      <c r="AC138" s="60"/>
      <c r="AD138" s="60"/>
      <c r="AE138" s="60"/>
    </row>
    <row r="139" spans="1:31" s="36" customFormat="1" x14ac:dyDescent="0.25">
      <c r="A139" s="16" t="s">
        <v>298</v>
      </c>
      <c r="B139" s="10" t="s">
        <v>154</v>
      </c>
      <c r="C139" s="13">
        <v>125.91</v>
      </c>
      <c r="D139" s="8">
        <v>0</v>
      </c>
      <c r="E139" s="8">
        <v>0</v>
      </c>
      <c r="F139" s="59">
        <f>E139/C139</f>
        <v>0</v>
      </c>
      <c r="G139" s="8">
        <v>0</v>
      </c>
      <c r="H139" s="8" t="e">
        <f>G139*100/D139</f>
        <v>#DIV/0!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 t="e">
        <f>O139*100/G139</f>
        <v>#DIV/0!</v>
      </c>
      <c r="V139" s="8"/>
      <c r="W139" s="8"/>
      <c r="X139" s="8"/>
      <c r="Y139" s="8" t="e">
        <f>X139*100/E139</f>
        <v>#DIV/0!</v>
      </c>
      <c r="Z139" s="60"/>
      <c r="AA139" s="60"/>
      <c r="AB139" s="60"/>
      <c r="AC139" s="60"/>
      <c r="AD139" s="60"/>
      <c r="AE139" s="60"/>
    </row>
    <row r="140" spans="1:31" ht="15.75" x14ac:dyDescent="0.25">
      <c r="A140" s="150" t="s">
        <v>299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</row>
    <row r="141" spans="1:31" s="36" customFormat="1" ht="15.75" x14ac:dyDescent="0.25">
      <c r="A141" s="5" t="s">
        <v>172</v>
      </c>
      <c r="B141" s="6" t="s">
        <v>45</v>
      </c>
      <c r="C141" s="11">
        <v>768.25</v>
      </c>
      <c r="D141" s="29">
        <v>451</v>
      </c>
      <c r="E141" s="29">
        <v>516</v>
      </c>
      <c r="F141" s="30">
        <f>E141/C141</f>
        <v>0.67165636186137323</v>
      </c>
      <c r="G141" s="29">
        <v>16</v>
      </c>
      <c r="H141" s="29">
        <f>G141*100/D141</f>
        <v>3.5476718403547673</v>
      </c>
      <c r="I141" s="29"/>
      <c r="J141" s="29">
        <v>1</v>
      </c>
      <c r="K141" s="29">
        <v>1</v>
      </c>
      <c r="L141" s="29"/>
      <c r="M141" s="29">
        <v>10</v>
      </c>
      <c r="N141" s="29">
        <v>4</v>
      </c>
      <c r="O141" s="29">
        <v>8</v>
      </c>
      <c r="P141" s="29">
        <v>1</v>
      </c>
      <c r="Q141" s="29">
        <v>1</v>
      </c>
      <c r="R141" s="29"/>
      <c r="S141" s="29">
        <v>4</v>
      </c>
      <c r="T141" s="29">
        <v>2</v>
      </c>
      <c r="U141" s="29">
        <f>O141*100/G141</f>
        <v>50</v>
      </c>
      <c r="V141" s="29">
        <v>25</v>
      </c>
      <c r="W141" s="29">
        <v>5</v>
      </c>
      <c r="X141" s="42">
        <v>25</v>
      </c>
      <c r="Y141" s="50">
        <f>X141*100/E141</f>
        <v>4.8449612403100772</v>
      </c>
      <c r="Z141" s="42"/>
      <c r="AA141" s="42">
        <v>2</v>
      </c>
      <c r="AB141" s="42">
        <v>1</v>
      </c>
      <c r="AC141" s="42"/>
      <c r="AD141" s="42">
        <v>16</v>
      </c>
      <c r="AE141" s="42">
        <v>6</v>
      </c>
    </row>
    <row r="142" spans="1:31" s="36" customFormat="1" ht="38.25" x14ac:dyDescent="0.25">
      <c r="A142" s="5" t="s">
        <v>173</v>
      </c>
      <c r="B142" s="6" t="s">
        <v>157</v>
      </c>
      <c r="C142" s="11">
        <v>191.41800000000001</v>
      </c>
      <c r="D142" s="29">
        <v>399</v>
      </c>
      <c r="E142" s="29">
        <v>406</v>
      </c>
      <c r="F142" s="30">
        <f t="shared" ref="F142:F148" si="17">E142/C142</f>
        <v>2.1210126529375501</v>
      </c>
      <c r="G142" s="29">
        <v>20</v>
      </c>
      <c r="H142" s="29">
        <f t="shared" ref="H142:H148" si="18">G142*100/D142</f>
        <v>5.0125313283208017</v>
      </c>
      <c r="I142" s="29"/>
      <c r="J142" s="29"/>
      <c r="K142" s="29"/>
      <c r="L142" s="29"/>
      <c r="M142" s="29"/>
      <c r="N142" s="29"/>
      <c r="O142" s="29">
        <v>13</v>
      </c>
      <c r="P142" s="29"/>
      <c r="Q142" s="29"/>
      <c r="R142" s="29"/>
      <c r="S142" s="29">
        <v>10</v>
      </c>
      <c r="T142" s="29">
        <v>3</v>
      </c>
      <c r="U142" s="29">
        <f t="shared" ref="U142:U148" si="19">O142*100/G142</f>
        <v>65</v>
      </c>
      <c r="V142" s="29">
        <v>32</v>
      </c>
      <c r="W142" s="29">
        <v>8</v>
      </c>
      <c r="X142" s="42">
        <v>32</v>
      </c>
      <c r="Y142" s="50">
        <f t="shared" ref="Y142:Y148" si="20">X142*100/E142</f>
        <v>7.8817733990147785</v>
      </c>
      <c r="Z142" s="42"/>
      <c r="AA142" s="42"/>
      <c r="AB142" s="42"/>
      <c r="AC142" s="42"/>
      <c r="AD142" s="42"/>
      <c r="AE142" s="42"/>
    </row>
    <row r="143" spans="1:31" s="36" customFormat="1" ht="38.25" x14ac:dyDescent="0.25">
      <c r="A143" s="5" t="s">
        <v>175</v>
      </c>
      <c r="B143" s="6" t="s">
        <v>159</v>
      </c>
      <c r="C143" s="11">
        <v>164.13</v>
      </c>
      <c r="D143" s="29">
        <v>325</v>
      </c>
      <c r="E143" s="29">
        <v>333</v>
      </c>
      <c r="F143" s="30">
        <f t="shared" si="17"/>
        <v>2.0288795467007859</v>
      </c>
      <c r="G143" s="29">
        <v>26</v>
      </c>
      <c r="H143" s="29">
        <f t="shared" si="18"/>
        <v>8</v>
      </c>
      <c r="I143" s="29"/>
      <c r="J143" s="29"/>
      <c r="K143" s="29"/>
      <c r="L143" s="29"/>
      <c r="M143" s="29"/>
      <c r="N143" s="29"/>
      <c r="O143" s="29">
        <v>13</v>
      </c>
      <c r="P143" s="29"/>
      <c r="Q143" s="29"/>
      <c r="R143" s="29"/>
      <c r="S143" s="29">
        <v>10</v>
      </c>
      <c r="T143" s="29">
        <v>3</v>
      </c>
      <c r="U143" s="29">
        <f t="shared" si="19"/>
        <v>50</v>
      </c>
      <c r="V143" s="29">
        <v>26</v>
      </c>
      <c r="W143" s="29">
        <v>8</v>
      </c>
      <c r="X143" s="42">
        <v>26</v>
      </c>
      <c r="Y143" s="50">
        <f t="shared" si="20"/>
        <v>7.8078078078078077</v>
      </c>
      <c r="Z143" s="42"/>
      <c r="AA143" s="42"/>
      <c r="AB143" s="42"/>
      <c r="AC143" s="42"/>
      <c r="AD143" s="42"/>
      <c r="AE143" s="42"/>
    </row>
    <row r="144" spans="1:31" s="36" customFormat="1" ht="38.25" x14ac:dyDescent="0.25">
      <c r="A144" s="5" t="s">
        <v>177</v>
      </c>
      <c r="B144" s="6" t="s">
        <v>160</v>
      </c>
      <c r="C144" s="7">
        <v>258.22300000000001</v>
      </c>
      <c r="D144" s="29">
        <v>640</v>
      </c>
      <c r="E144" s="29">
        <v>628</v>
      </c>
      <c r="F144" s="30">
        <f t="shared" si="17"/>
        <v>2.4320064440425524</v>
      </c>
      <c r="G144" s="29">
        <v>51</v>
      </c>
      <c r="H144" s="29">
        <f t="shared" si="18"/>
        <v>7.96875</v>
      </c>
      <c r="I144" s="29"/>
      <c r="J144" s="29"/>
      <c r="K144" s="29"/>
      <c r="L144" s="29"/>
      <c r="M144" s="29"/>
      <c r="N144" s="29"/>
      <c r="O144" s="29">
        <v>31</v>
      </c>
      <c r="P144" s="29">
        <v>4</v>
      </c>
      <c r="Q144" s="29"/>
      <c r="R144" s="29"/>
      <c r="S144" s="29">
        <v>21</v>
      </c>
      <c r="T144" s="29">
        <v>6</v>
      </c>
      <c r="U144" s="29">
        <f t="shared" si="19"/>
        <v>60.784313725490193</v>
      </c>
      <c r="V144" s="29">
        <v>50</v>
      </c>
      <c r="W144" s="29">
        <v>8</v>
      </c>
      <c r="X144" s="42">
        <v>43</v>
      </c>
      <c r="Y144" s="50">
        <f t="shared" si="20"/>
        <v>6.8471337579617835</v>
      </c>
      <c r="Z144" s="42"/>
      <c r="AA144" s="42"/>
      <c r="AB144" s="42"/>
      <c r="AC144" s="42"/>
      <c r="AD144" s="42"/>
      <c r="AE144" s="42"/>
    </row>
    <row r="145" spans="1:31" s="36" customFormat="1" ht="15.75" x14ac:dyDescent="0.25">
      <c r="A145" s="5" t="s">
        <v>178</v>
      </c>
      <c r="B145" s="6" t="s">
        <v>161</v>
      </c>
      <c r="C145" s="11">
        <v>31.01</v>
      </c>
      <c r="D145" s="29">
        <v>317</v>
      </c>
      <c r="E145" s="29">
        <v>252</v>
      </c>
      <c r="F145" s="30">
        <f t="shared" si="17"/>
        <v>8.1264108352144468</v>
      </c>
      <c r="G145" s="29">
        <v>57</v>
      </c>
      <c r="H145" s="29">
        <f t="shared" si="18"/>
        <v>17.981072555205046</v>
      </c>
      <c r="I145" s="29"/>
      <c r="J145" s="29"/>
      <c r="K145" s="29"/>
      <c r="L145" s="29"/>
      <c r="M145" s="29"/>
      <c r="N145" s="29"/>
      <c r="O145" s="29">
        <v>5</v>
      </c>
      <c r="P145" s="29">
        <v>2</v>
      </c>
      <c r="Q145" s="29"/>
      <c r="R145" s="29"/>
      <c r="S145" s="29">
        <v>1</v>
      </c>
      <c r="T145" s="29">
        <v>2</v>
      </c>
      <c r="U145" s="29">
        <f t="shared" si="19"/>
        <v>8.7719298245614041</v>
      </c>
      <c r="V145" s="29">
        <v>37</v>
      </c>
      <c r="W145" s="29">
        <v>15</v>
      </c>
      <c r="X145" s="42">
        <v>37</v>
      </c>
      <c r="Y145" s="50">
        <f t="shared" si="20"/>
        <v>14.682539682539682</v>
      </c>
      <c r="Z145" s="42"/>
      <c r="AA145" s="42"/>
      <c r="AB145" s="42"/>
      <c r="AC145" s="42"/>
      <c r="AD145" s="42"/>
      <c r="AE145" s="42"/>
    </row>
    <row r="146" spans="1:31" s="36" customFormat="1" ht="25.5" x14ac:dyDescent="0.25">
      <c r="A146" s="5" t="s">
        <v>180</v>
      </c>
      <c r="B146" s="10" t="s">
        <v>162</v>
      </c>
      <c r="C146" s="11">
        <v>45.381</v>
      </c>
      <c r="D146" s="29">
        <v>239</v>
      </c>
      <c r="E146" s="29">
        <v>250</v>
      </c>
      <c r="F146" s="30">
        <f t="shared" si="17"/>
        <v>5.5089134219166613</v>
      </c>
      <c r="G146" s="29">
        <v>17</v>
      </c>
      <c r="H146" s="29">
        <f t="shared" si="18"/>
        <v>7.1129707112970708</v>
      </c>
      <c r="I146" s="29"/>
      <c r="J146" s="29"/>
      <c r="K146" s="29"/>
      <c r="L146" s="29"/>
      <c r="M146" s="29"/>
      <c r="N146" s="29"/>
      <c r="O146" s="29">
        <v>3</v>
      </c>
      <c r="P146" s="29"/>
      <c r="Q146" s="29"/>
      <c r="R146" s="29"/>
      <c r="S146" s="29">
        <v>3</v>
      </c>
      <c r="T146" s="29"/>
      <c r="U146" s="29">
        <f t="shared" si="19"/>
        <v>17.647058823529413</v>
      </c>
      <c r="V146" s="29">
        <v>30</v>
      </c>
      <c r="W146" s="29">
        <v>12</v>
      </c>
      <c r="X146" s="42">
        <v>17</v>
      </c>
      <c r="Y146" s="50">
        <f t="shared" si="20"/>
        <v>6.8</v>
      </c>
      <c r="Z146" s="42"/>
      <c r="AA146" s="42"/>
      <c r="AB146" s="42"/>
      <c r="AC146" s="42"/>
      <c r="AD146" s="42"/>
      <c r="AE146" s="42"/>
    </row>
    <row r="147" spans="1:31" s="36" customFormat="1" ht="15.75" x14ac:dyDescent="0.25">
      <c r="A147" s="5" t="s">
        <v>182</v>
      </c>
      <c r="B147" s="10" t="s">
        <v>51</v>
      </c>
      <c r="C147" s="11">
        <v>20.49</v>
      </c>
      <c r="D147" s="29">
        <v>280</v>
      </c>
      <c r="E147" s="29">
        <v>182</v>
      </c>
      <c r="F147" s="30">
        <f t="shared" si="17"/>
        <v>8.8823816495851649</v>
      </c>
      <c r="G147" s="29">
        <v>70</v>
      </c>
      <c r="H147" s="29">
        <f t="shared" si="18"/>
        <v>25</v>
      </c>
      <c r="I147" s="29"/>
      <c r="J147" s="29"/>
      <c r="K147" s="29"/>
      <c r="L147" s="29"/>
      <c r="M147" s="29"/>
      <c r="N147" s="29"/>
      <c r="O147" s="29">
        <v>4</v>
      </c>
      <c r="P147" s="29"/>
      <c r="Q147" s="29"/>
      <c r="R147" s="29"/>
      <c r="S147" s="29">
        <v>3</v>
      </c>
      <c r="T147" s="29"/>
      <c r="U147" s="29">
        <f t="shared" si="19"/>
        <v>5.7142857142857144</v>
      </c>
      <c r="V147" s="29">
        <v>27</v>
      </c>
      <c r="W147" s="29">
        <v>15</v>
      </c>
      <c r="X147" s="42">
        <v>27</v>
      </c>
      <c r="Y147" s="50">
        <f t="shared" si="20"/>
        <v>14.835164835164836</v>
      </c>
      <c r="Z147" s="42"/>
      <c r="AA147" s="42"/>
      <c r="AB147" s="42"/>
      <c r="AC147" s="42"/>
      <c r="AD147" s="42"/>
      <c r="AE147" s="42"/>
    </row>
    <row r="148" spans="1:31" s="36" customFormat="1" ht="15.75" x14ac:dyDescent="0.25">
      <c r="A148" s="5" t="s">
        <v>184</v>
      </c>
      <c r="B148" s="12" t="s">
        <v>163</v>
      </c>
      <c r="C148" s="11">
        <v>73.016999999999996</v>
      </c>
      <c r="D148" s="29">
        <v>292</v>
      </c>
      <c r="E148" s="29">
        <v>321</v>
      </c>
      <c r="F148" s="30">
        <f t="shared" si="17"/>
        <v>4.3962364928715232</v>
      </c>
      <c r="G148" s="29">
        <v>20</v>
      </c>
      <c r="H148" s="29">
        <f t="shared" si="18"/>
        <v>6.8493150684931505</v>
      </c>
      <c r="I148" s="29"/>
      <c r="J148" s="29"/>
      <c r="K148" s="29"/>
      <c r="L148" s="29"/>
      <c r="M148" s="29"/>
      <c r="N148" s="29"/>
      <c r="O148" s="29">
        <v>12</v>
      </c>
      <c r="P148" s="29">
        <v>1</v>
      </c>
      <c r="Q148" s="29"/>
      <c r="R148" s="29"/>
      <c r="S148" s="29">
        <v>4</v>
      </c>
      <c r="T148" s="29">
        <v>2</v>
      </c>
      <c r="U148" s="29">
        <f t="shared" si="19"/>
        <v>60</v>
      </c>
      <c r="V148" s="29">
        <v>38</v>
      </c>
      <c r="W148" s="29">
        <v>12</v>
      </c>
      <c r="X148" s="42">
        <v>22</v>
      </c>
      <c r="Y148" s="50">
        <f t="shared" si="20"/>
        <v>6.8535825545171338</v>
      </c>
      <c r="Z148" s="42"/>
      <c r="AA148" s="42"/>
      <c r="AB148" s="42"/>
      <c r="AC148" s="42"/>
      <c r="AD148" s="42"/>
      <c r="AE148" s="42"/>
    </row>
    <row r="149" spans="1:31" ht="15.75" x14ac:dyDescent="0.25">
      <c r="A149" s="143" t="s">
        <v>301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</row>
    <row r="150" spans="1:31" s="36" customFormat="1" x14ac:dyDescent="0.25">
      <c r="A150" s="14" t="s">
        <v>188</v>
      </c>
      <c r="B150" s="10" t="s">
        <v>26</v>
      </c>
      <c r="C150" s="7">
        <v>4284.8</v>
      </c>
      <c r="D150" s="28">
        <v>748</v>
      </c>
      <c r="E150" s="28">
        <v>728</v>
      </c>
      <c r="F150" s="61">
        <f>E150/C150</f>
        <v>0.1699029126213592</v>
      </c>
      <c r="G150" s="28">
        <v>28</v>
      </c>
      <c r="H150" s="28">
        <f>G150*100/D150</f>
        <v>3.7433155080213902</v>
      </c>
      <c r="I150" s="28">
        <v>11</v>
      </c>
      <c r="J150" s="28">
        <v>1</v>
      </c>
      <c r="K150" s="28">
        <v>1</v>
      </c>
      <c r="L150" s="28">
        <v>0</v>
      </c>
      <c r="M150" s="28">
        <v>11</v>
      </c>
      <c r="N150" s="28">
        <v>4</v>
      </c>
      <c r="O150" s="28">
        <v>2</v>
      </c>
      <c r="P150" s="28">
        <v>0</v>
      </c>
      <c r="Q150" s="28">
        <v>0</v>
      </c>
      <c r="R150" s="28">
        <v>0</v>
      </c>
      <c r="S150" s="28">
        <v>2</v>
      </c>
      <c r="T150" s="28">
        <v>0</v>
      </c>
      <c r="U150" s="28">
        <f>O150*100/G150</f>
        <v>7.1428571428571432</v>
      </c>
      <c r="V150" s="28">
        <v>36</v>
      </c>
      <c r="W150" s="28">
        <v>5</v>
      </c>
      <c r="X150" s="28">
        <v>36</v>
      </c>
      <c r="Y150" s="46">
        <f>X150*100/E150</f>
        <v>4.9450549450549453</v>
      </c>
      <c r="Z150" s="28">
        <v>11</v>
      </c>
      <c r="AA150" s="28">
        <v>1</v>
      </c>
      <c r="AB150" s="28">
        <v>2</v>
      </c>
      <c r="AC150" s="28">
        <v>0</v>
      </c>
      <c r="AD150" s="28">
        <v>17</v>
      </c>
      <c r="AE150" s="28">
        <v>5</v>
      </c>
    </row>
    <row r="151" spans="1:31" ht="15.75" x14ac:dyDescent="0.25">
      <c r="A151" s="143" t="s">
        <v>302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 x14ac:dyDescent="0.25">
      <c r="A152" s="14" t="s">
        <v>200</v>
      </c>
      <c r="B152" s="10" t="s">
        <v>45</v>
      </c>
      <c r="C152" s="7">
        <v>2410.6999999999998</v>
      </c>
      <c r="D152" s="39">
        <v>1701</v>
      </c>
      <c r="E152" s="39">
        <v>1677</v>
      </c>
      <c r="F152" s="40">
        <f>E152/C152</f>
        <v>0.69564856680632192</v>
      </c>
      <c r="G152" s="39">
        <v>84</v>
      </c>
      <c r="H152" s="39">
        <f>G152*100/D152</f>
        <v>4.9382716049382713</v>
      </c>
      <c r="I152" s="39">
        <v>5</v>
      </c>
      <c r="J152" s="39">
        <v>6</v>
      </c>
      <c r="K152" s="39">
        <v>5</v>
      </c>
      <c r="L152" s="39">
        <v>0</v>
      </c>
      <c r="M152" s="39">
        <v>52</v>
      </c>
      <c r="N152" s="39">
        <v>16</v>
      </c>
      <c r="O152" s="39">
        <v>34</v>
      </c>
      <c r="P152" s="39">
        <v>0</v>
      </c>
      <c r="Q152" s="39">
        <v>0</v>
      </c>
      <c r="R152" s="39">
        <v>0</v>
      </c>
      <c r="S152" s="39">
        <v>27</v>
      </c>
      <c r="T152" s="39">
        <v>7</v>
      </c>
      <c r="U152" s="39">
        <f>O152*100/G152</f>
        <v>40.476190476190474</v>
      </c>
      <c r="V152" s="39">
        <v>83</v>
      </c>
      <c r="W152" s="39">
        <v>5</v>
      </c>
      <c r="X152" s="71">
        <v>82</v>
      </c>
      <c r="Y152" s="82">
        <f>X152*100/E152</f>
        <v>4.8896839594514017</v>
      </c>
      <c r="Z152" s="71">
        <v>6</v>
      </c>
      <c r="AA152" s="71">
        <v>6</v>
      </c>
      <c r="AB152" s="71">
        <v>5</v>
      </c>
      <c r="AC152" s="71">
        <v>0</v>
      </c>
      <c r="AD152" s="71">
        <v>49</v>
      </c>
      <c r="AE152" s="71">
        <v>16</v>
      </c>
    </row>
    <row r="153" spans="1:31" s="36" customFormat="1" ht="76.5" x14ac:dyDescent="0.25">
      <c r="A153" s="5" t="s">
        <v>359</v>
      </c>
      <c r="B153" s="6" t="s">
        <v>358</v>
      </c>
      <c r="C153" s="11" t="s">
        <v>28</v>
      </c>
      <c r="D153" s="39"/>
      <c r="E153" s="39"/>
      <c r="F153" s="40"/>
      <c r="G153" s="39">
        <v>1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51">
        <v>1</v>
      </c>
      <c r="Y153" s="62"/>
      <c r="Z153" s="83"/>
      <c r="AA153" s="43"/>
      <c r="AB153" s="43"/>
      <c r="AC153" s="43"/>
      <c r="AD153" s="51">
        <v>1</v>
      </c>
      <c r="AE153" s="43"/>
    </row>
    <row r="154" spans="1:31" s="36" customFormat="1" ht="38.25" x14ac:dyDescent="0.25">
      <c r="A154" s="5" t="s">
        <v>201</v>
      </c>
      <c r="B154" s="6" t="s">
        <v>166</v>
      </c>
      <c r="C154" s="11">
        <v>150.298</v>
      </c>
      <c r="D154" s="39">
        <v>133</v>
      </c>
      <c r="E154" s="39">
        <v>154</v>
      </c>
      <c r="F154" s="40">
        <f>E154/C154</f>
        <v>1.0246310662816538</v>
      </c>
      <c r="G154" s="39">
        <v>6</v>
      </c>
      <c r="H154" s="39">
        <f>G154*100/D154</f>
        <v>4.511278195488722</v>
      </c>
      <c r="I154" s="39"/>
      <c r="J154" s="39"/>
      <c r="K154" s="39"/>
      <c r="L154" s="39"/>
      <c r="M154" s="39">
        <v>4</v>
      </c>
      <c r="N154" s="39">
        <v>2</v>
      </c>
      <c r="O154" s="39">
        <v>4</v>
      </c>
      <c r="P154" s="39"/>
      <c r="Q154" s="39"/>
      <c r="R154" s="39"/>
      <c r="S154" s="39">
        <v>3</v>
      </c>
      <c r="T154" s="39">
        <v>1</v>
      </c>
      <c r="U154" s="39">
        <f>O154*100/G154</f>
        <v>66.666666666666671</v>
      </c>
      <c r="V154" s="39">
        <v>12</v>
      </c>
      <c r="W154" s="39">
        <v>8</v>
      </c>
      <c r="X154" s="43">
        <v>12</v>
      </c>
      <c r="Y154" s="62">
        <f>X154*100/E154</f>
        <v>7.7922077922077921</v>
      </c>
      <c r="Z154" s="43"/>
      <c r="AA154" s="43"/>
      <c r="AB154" s="43"/>
      <c r="AC154" s="43"/>
      <c r="AD154" s="43"/>
      <c r="AE154" s="43"/>
    </row>
    <row r="155" spans="1:31" s="36" customFormat="1" x14ac:dyDescent="0.25">
      <c r="A155" s="5" t="s">
        <v>203</v>
      </c>
      <c r="B155" s="6" t="s">
        <v>168</v>
      </c>
      <c r="C155" s="11">
        <v>1607.29</v>
      </c>
      <c r="D155" s="39">
        <v>808</v>
      </c>
      <c r="E155" s="39">
        <v>690</v>
      </c>
      <c r="F155" s="40">
        <f>E155/C155</f>
        <v>0.42929402908000425</v>
      </c>
      <c r="G155" s="39">
        <v>28</v>
      </c>
      <c r="H155" s="39">
        <f>G155*100/D155</f>
        <v>3.4653465346534653</v>
      </c>
      <c r="I155" s="39"/>
      <c r="J155" s="39">
        <v>3</v>
      </c>
      <c r="K155" s="39">
        <v>1</v>
      </c>
      <c r="L155" s="39"/>
      <c r="M155" s="39">
        <v>18</v>
      </c>
      <c r="N155" s="39">
        <v>6</v>
      </c>
      <c r="O155" s="39">
        <v>17</v>
      </c>
      <c r="P155" s="39"/>
      <c r="Q155" s="39"/>
      <c r="R155" s="39"/>
      <c r="S155" s="39">
        <v>13</v>
      </c>
      <c r="T155" s="39">
        <v>3</v>
      </c>
      <c r="U155" s="39">
        <f>O155*100/G155</f>
        <v>60.714285714285715</v>
      </c>
      <c r="V155" s="39">
        <v>34</v>
      </c>
      <c r="W155" s="39">
        <v>5</v>
      </c>
      <c r="X155" s="43">
        <v>25</v>
      </c>
      <c r="Y155" s="62">
        <f>X155*100/E155</f>
        <v>3.6231884057971016</v>
      </c>
      <c r="Z155" s="43"/>
      <c r="AA155" s="43"/>
      <c r="AB155" s="43"/>
      <c r="AC155" s="43"/>
      <c r="AD155" s="43"/>
      <c r="AE155" s="43"/>
    </row>
    <row r="156" spans="1:31" s="72" customFormat="1" ht="25.5" x14ac:dyDescent="0.25">
      <c r="A156" s="14" t="s">
        <v>205</v>
      </c>
      <c r="B156" s="10" t="s">
        <v>170</v>
      </c>
      <c r="C156" s="7">
        <v>252.64</v>
      </c>
      <c r="D156" s="39">
        <v>486</v>
      </c>
      <c r="E156" s="39">
        <v>513</v>
      </c>
      <c r="F156" s="40">
        <f>E156/C156</f>
        <v>2.0305573147561748</v>
      </c>
      <c r="G156" s="39">
        <v>0</v>
      </c>
      <c r="H156" s="39">
        <f>G156*100/D156</f>
        <v>0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 t="e">
        <f>O156*100/G156</f>
        <v>#DIV/0!</v>
      </c>
      <c r="V156" s="39"/>
      <c r="W156" s="39"/>
      <c r="X156" s="71"/>
      <c r="Y156" s="71">
        <f>X156*100/E156</f>
        <v>0</v>
      </c>
      <c r="Z156" s="71"/>
      <c r="AA156" s="71"/>
      <c r="AB156" s="71"/>
      <c r="AC156" s="71"/>
      <c r="AD156" s="71"/>
      <c r="AE156" s="71"/>
    </row>
    <row r="157" spans="1:31" ht="15.75" x14ac:dyDescent="0.25">
      <c r="A157" s="143" t="s">
        <v>300</v>
      </c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</row>
    <row r="158" spans="1:31" s="36" customFormat="1" ht="15.75" x14ac:dyDescent="0.25">
      <c r="A158" s="5" t="s">
        <v>206</v>
      </c>
      <c r="B158" s="6" t="s">
        <v>45</v>
      </c>
      <c r="C158" s="7">
        <v>466.86</v>
      </c>
      <c r="D158" s="29">
        <v>739</v>
      </c>
      <c r="E158" s="29">
        <v>831</v>
      </c>
      <c r="F158" s="30">
        <f>E158/C158</f>
        <v>1.7799768667266418</v>
      </c>
      <c r="G158" s="29">
        <v>58</v>
      </c>
      <c r="H158" s="29">
        <f>G158*100/D158</f>
        <v>7.8484438430311227</v>
      </c>
      <c r="I158" s="29"/>
      <c r="J158" s="29">
        <v>4</v>
      </c>
      <c r="K158" s="29">
        <v>4</v>
      </c>
      <c r="L158" s="29"/>
      <c r="M158" s="29">
        <v>37</v>
      </c>
      <c r="N158" s="29">
        <v>13</v>
      </c>
      <c r="O158" s="29"/>
      <c r="P158" s="29"/>
      <c r="Q158" s="29"/>
      <c r="R158" s="29"/>
      <c r="S158" s="29"/>
      <c r="T158" s="29"/>
      <c r="U158" s="29">
        <f>O158*100/G158</f>
        <v>0</v>
      </c>
      <c r="V158" s="29">
        <v>66</v>
      </c>
      <c r="W158" s="29">
        <v>8</v>
      </c>
      <c r="X158" s="35">
        <v>65</v>
      </c>
      <c r="Y158" s="63">
        <f>X158*100/E158</f>
        <v>7.8219013237063777</v>
      </c>
      <c r="Z158" s="35"/>
      <c r="AA158" s="35">
        <v>4</v>
      </c>
      <c r="AB158" s="35">
        <v>5</v>
      </c>
      <c r="AC158" s="35"/>
      <c r="AD158" s="35">
        <v>42</v>
      </c>
      <c r="AE158" s="35">
        <v>14</v>
      </c>
    </row>
    <row r="159" spans="1:31" s="36" customFormat="1" ht="76.5" x14ac:dyDescent="0.25">
      <c r="A159" s="5" t="s">
        <v>360</v>
      </c>
      <c r="B159" s="6" t="s">
        <v>358</v>
      </c>
      <c r="C159" s="7" t="s">
        <v>28</v>
      </c>
      <c r="D159" s="29"/>
      <c r="E159" s="29"/>
      <c r="F159" s="30"/>
      <c r="G159" s="29">
        <v>1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>
        <f>O159*100/G159</f>
        <v>0</v>
      </c>
      <c r="V159" s="29"/>
      <c r="W159" s="29"/>
      <c r="X159" s="42">
        <v>1</v>
      </c>
      <c r="Y159" s="63"/>
      <c r="Z159" s="35"/>
      <c r="AA159" s="35"/>
      <c r="AB159" s="35"/>
      <c r="AC159" s="35"/>
      <c r="AD159" s="42">
        <v>1</v>
      </c>
      <c r="AE159" s="35"/>
    </row>
    <row r="160" spans="1:31" s="36" customFormat="1" ht="38.25" x14ac:dyDescent="0.25">
      <c r="A160" s="5" t="s">
        <v>207</v>
      </c>
      <c r="B160" s="6" t="s">
        <v>174</v>
      </c>
      <c r="C160" s="11">
        <v>369.51</v>
      </c>
      <c r="D160" s="29">
        <v>1254</v>
      </c>
      <c r="E160" s="29">
        <v>1286</v>
      </c>
      <c r="F160" s="30">
        <f t="shared" ref="F160:F168" si="21">E160/C160</f>
        <v>3.4802847013612621</v>
      </c>
      <c r="G160" s="29">
        <v>138</v>
      </c>
      <c r="H160" s="29"/>
      <c r="I160" s="29"/>
      <c r="J160" s="29"/>
      <c r="K160" s="29"/>
      <c r="L160" s="29"/>
      <c r="M160" s="29"/>
      <c r="N160" s="29">
        <v>28</v>
      </c>
      <c r="O160" s="29">
        <v>86</v>
      </c>
      <c r="P160" s="29">
        <v>1</v>
      </c>
      <c r="Q160" s="29"/>
      <c r="R160" s="29"/>
      <c r="S160" s="29">
        <v>68</v>
      </c>
      <c r="T160" s="29">
        <v>17</v>
      </c>
      <c r="U160" s="29">
        <f t="shared" ref="U160:U168" si="22">O160*100/G160</f>
        <v>62.318840579710148</v>
      </c>
      <c r="V160" s="29">
        <v>154</v>
      </c>
      <c r="W160" s="29">
        <v>12</v>
      </c>
      <c r="X160" s="35">
        <v>154</v>
      </c>
      <c r="Y160" s="63">
        <f t="shared" ref="Y160:Y168" si="23">X160*100/E160</f>
        <v>11.975116640746501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209</v>
      </c>
      <c r="B161" s="6" t="s">
        <v>176</v>
      </c>
      <c r="C161" s="11">
        <v>30.57</v>
      </c>
      <c r="D161" s="29">
        <v>217</v>
      </c>
      <c r="E161" s="29">
        <v>225</v>
      </c>
      <c r="F161" s="30">
        <f t="shared" si="21"/>
        <v>7.3601570166830221</v>
      </c>
      <c r="G161" s="29">
        <v>32</v>
      </c>
      <c r="H161" s="29"/>
      <c r="I161" s="29"/>
      <c r="J161" s="29"/>
      <c r="K161" s="29"/>
      <c r="L161" s="29"/>
      <c r="M161" s="29"/>
      <c r="N161" s="29">
        <v>4</v>
      </c>
      <c r="O161" s="29">
        <v>8</v>
      </c>
      <c r="P161" s="29">
        <v>2</v>
      </c>
      <c r="Q161" s="29">
        <v>1</v>
      </c>
      <c r="R161" s="29"/>
      <c r="S161" s="29">
        <v>4</v>
      </c>
      <c r="T161" s="29"/>
      <c r="U161" s="29">
        <f t="shared" si="22"/>
        <v>25</v>
      </c>
      <c r="V161" s="29">
        <v>33</v>
      </c>
      <c r="W161" s="29">
        <v>15</v>
      </c>
      <c r="X161" s="35">
        <v>33</v>
      </c>
      <c r="Y161" s="63">
        <f t="shared" si="23"/>
        <v>14.666666666666666</v>
      </c>
      <c r="Z161" s="35"/>
      <c r="AA161" s="35"/>
      <c r="AB161" s="35"/>
      <c r="AC161" s="35"/>
      <c r="AD161" s="35"/>
      <c r="AE161" s="35"/>
    </row>
    <row r="162" spans="1:31" s="36" customFormat="1" ht="25.5" x14ac:dyDescent="0.25">
      <c r="A162" s="5" t="s">
        <v>211</v>
      </c>
      <c r="B162" s="6" t="s">
        <v>348</v>
      </c>
      <c r="C162" s="11">
        <v>47.12</v>
      </c>
      <c r="D162" s="29">
        <v>268</v>
      </c>
      <c r="E162" s="29">
        <v>274</v>
      </c>
      <c r="F162" s="30">
        <f t="shared" si="21"/>
        <v>5.8149405772495761</v>
      </c>
      <c r="G162" s="29">
        <v>26</v>
      </c>
      <c r="H162" s="29"/>
      <c r="I162" s="29"/>
      <c r="J162" s="29"/>
      <c r="K162" s="29"/>
      <c r="L162" s="29"/>
      <c r="M162" s="29"/>
      <c r="N162" s="29">
        <v>5</v>
      </c>
      <c r="O162" s="29">
        <v>3</v>
      </c>
      <c r="P162" s="29"/>
      <c r="Q162" s="29"/>
      <c r="R162" s="29"/>
      <c r="S162" s="29">
        <v>3</v>
      </c>
      <c r="T162" s="29"/>
      <c r="U162" s="29">
        <f t="shared" si="22"/>
        <v>11.538461538461538</v>
      </c>
      <c r="V162" s="29">
        <v>32</v>
      </c>
      <c r="W162" s="29">
        <v>12</v>
      </c>
      <c r="X162" s="35">
        <v>27</v>
      </c>
      <c r="Y162" s="63">
        <f t="shared" si="23"/>
        <v>9.8540145985401466</v>
      </c>
      <c r="Z162" s="35"/>
      <c r="AA162" s="35"/>
      <c r="AB162" s="35"/>
      <c r="AC162" s="35"/>
      <c r="AD162" s="35"/>
      <c r="AE162" s="35"/>
    </row>
    <row r="163" spans="1:31" s="36" customFormat="1" ht="25.5" x14ac:dyDescent="0.25">
      <c r="A163" s="5" t="s">
        <v>213</v>
      </c>
      <c r="B163" s="6" t="s">
        <v>179</v>
      </c>
      <c r="C163" s="11">
        <v>299.57100000000003</v>
      </c>
      <c r="D163" s="29">
        <v>979</v>
      </c>
      <c r="E163" s="29">
        <v>1007</v>
      </c>
      <c r="F163" s="30">
        <f t="shared" si="21"/>
        <v>3.3614735738773107</v>
      </c>
      <c r="G163" s="29">
        <v>68</v>
      </c>
      <c r="H163" s="29"/>
      <c r="I163" s="29"/>
      <c r="J163" s="29"/>
      <c r="K163" s="29"/>
      <c r="L163" s="29"/>
      <c r="M163" s="29"/>
      <c r="N163" s="29">
        <v>14</v>
      </c>
      <c r="O163" s="29">
        <v>23</v>
      </c>
      <c r="P163" s="29">
        <v>4</v>
      </c>
      <c r="Q163" s="29">
        <v>6</v>
      </c>
      <c r="R163" s="29"/>
      <c r="S163" s="29">
        <v>13</v>
      </c>
      <c r="T163" s="29"/>
      <c r="U163" s="29">
        <f t="shared" si="22"/>
        <v>33.823529411764703</v>
      </c>
      <c r="V163" s="29">
        <v>120</v>
      </c>
      <c r="W163" s="29">
        <v>12</v>
      </c>
      <c r="X163" s="35">
        <v>70</v>
      </c>
      <c r="Y163" s="63">
        <f t="shared" si="23"/>
        <v>6.9513406156901691</v>
      </c>
      <c r="Z163" s="35"/>
      <c r="AA163" s="35"/>
      <c r="AB163" s="35"/>
      <c r="AC163" s="35"/>
      <c r="AD163" s="35"/>
      <c r="AE163" s="35"/>
    </row>
    <row r="164" spans="1:31" s="36" customFormat="1" ht="15.75" x14ac:dyDescent="0.25">
      <c r="A164" s="5" t="s">
        <v>215</v>
      </c>
      <c r="B164" s="6" t="s">
        <v>181</v>
      </c>
      <c r="C164" s="11">
        <v>58.94</v>
      </c>
      <c r="D164" s="29">
        <v>228</v>
      </c>
      <c r="E164" s="29">
        <v>287</v>
      </c>
      <c r="F164" s="30">
        <f t="shared" si="21"/>
        <v>4.869358669833729</v>
      </c>
      <c r="G164" s="29">
        <v>27</v>
      </c>
      <c r="H164" s="29"/>
      <c r="I164" s="29"/>
      <c r="J164" s="29"/>
      <c r="K164" s="29"/>
      <c r="L164" s="29"/>
      <c r="M164" s="29"/>
      <c r="N164" s="29">
        <v>17</v>
      </c>
      <c r="O164" s="29">
        <v>3</v>
      </c>
      <c r="P164" s="29"/>
      <c r="Q164" s="29">
        <v>1</v>
      </c>
      <c r="R164" s="29"/>
      <c r="S164" s="29">
        <v>2</v>
      </c>
      <c r="T164" s="29"/>
      <c r="U164" s="29">
        <f t="shared" si="22"/>
        <v>11.111111111111111</v>
      </c>
      <c r="V164" s="29">
        <v>34</v>
      </c>
      <c r="W164" s="29">
        <v>12</v>
      </c>
      <c r="X164" s="35">
        <v>34</v>
      </c>
      <c r="Y164" s="63">
        <f t="shared" si="23"/>
        <v>11.846689895470384</v>
      </c>
      <c r="Z164" s="35"/>
      <c r="AA164" s="35"/>
      <c r="AB164" s="35"/>
      <c r="AC164" s="35"/>
      <c r="AD164" s="35"/>
      <c r="AE164" s="35"/>
    </row>
    <row r="165" spans="1:31" s="36" customFormat="1" ht="15.75" x14ac:dyDescent="0.25">
      <c r="A165" s="5" t="s">
        <v>217</v>
      </c>
      <c r="B165" s="6" t="s">
        <v>183</v>
      </c>
      <c r="C165" s="11">
        <v>54.54</v>
      </c>
      <c r="D165" s="29">
        <v>173</v>
      </c>
      <c r="E165" s="29">
        <v>177</v>
      </c>
      <c r="F165" s="30">
        <f t="shared" si="21"/>
        <v>3.2453245324532456</v>
      </c>
      <c r="G165" s="29">
        <v>20</v>
      </c>
      <c r="H165" s="29"/>
      <c r="I165" s="29"/>
      <c r="J165" s="29"/>
      <c r="K165" s="29"/>
      <c r="L165" s="29"/>
      <c r="M165" s="29"/>
      <c r="N165" s="29"/>
      <c r="O165" s="29">
        <v>1</v>
      </c>
      <c r="P165" s="29"/>
      <c r="Q165" s="29">
        <v>1</v>
      </c>
      <c r="R165" s="29"/>
      <c r="S165" s="29"/>
      <c r="T165" s="29"/>
      <c r="U165" s="29">
        <f t="shared" si="22"/>
        <v>5</v>
      </c>
      <c r="V165" s="29">
        <v>21</v>
      </c>
      <c r="W165" s="29">
        <v>12</v>
      </c>
      <c r="X165" s="35">
        <v>14</v>
      </c>
      <c r="Y165" s="63">
        <f t="shared" si="23"/>
        <v>7.9096045197740112</v>
      </c>
      <c r="Z165" s="35"/>
      <c r="AA165" s="35"/>
      <c r="AB165" s="35"/>
      <c r="AC165" s="35"/>
      <c r="AD165" s="35"/>
      <c r="AE165" s="35"/>
    </row>
    <row r="166" spans="1:31" s="36" customFormat="1" ht="15.75" x14ac:dyDescent="0.25">
      <c r="A166" s="5" t="s">
        <v>219</v>
      </c>
      <c r="B166" s="10" t="s">
        <v>185</v>
      </c>
      <c r="C166" s="7">
        <v>35.200000000000003</v>
      </c>
      <c r="D166" s="29">
        <v>279</v>
      </c>
      <c r="E166" s="29">
        <v>274</v>
      </c>
      <c r="F166" s="30">
        <f t="shared" si="21"/>
        <v>7.7840909090909083</v>
      </c>
      <c r="G166" s="29">
        <v>41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>
        <f t="shared" si="22"/>
        <v>0</v>
      </c>
      <c r="V166" s="29">
        <v>41</v>
      </c>
      <c r="W166" s="29">
        <v>15</v>
      </c>
      <c r="X166" s="35">
        <v>41</v>
      </c>
      <c r="Y166" s="63">
        <f t="shared" si="23"/>
        <v>14.963503649635037</v>
      </c>
      <c r="Z166" s="35"/>
      <c r="AA166" s="35"/>
      <c r="AB166" s="35"/>
      <c r="AC166" s="35"/>
      <c r="AD166" s="35"/>
      <c r="AE166" s="35"/>
    </row>
    <row r="167" spans="1:31" s="36" customFormat="1" ht="15.75" x14ac:dyDescent="0.25">
      <c r="A167" s="5" t="s">
        <v>221</v>
      </c>
      <c r="B167" s="12" t="s">
        <v>186</v>
      </c>
      <c r="C167" s="11">
        <v>27.66</v>
      </c>
      <c r="D167" s="29">
        <v>72</v>
      </c>
      <c r="E167" s="29">
        <v>97</v>
      </c>
      <c r="F167" s="30">
        <f t="shared" si="21"/>
        <v>3.5068691250903834</v>
      </c>
      <c r="G167" s="29">
        <v>5</v>
      </c>
      <c r="H167" s="29"/>
      <c r="I167" s="29"/>
      <c r="J167" s="29"/>
      <c r="K167" s="29"/>
      <c r="L167" s="29"/>
      <c r="M167" s="29"/>
      <c r="N167" s="29">
        <v>1</v>
      </c>
      <c r="O167" s="29">
        <v>0</v>
      </c>
      <c r="P167" s="29"/>
      <c r="Q167" s="29"/>
      <c r="R167" s="29"/>
      <c r="S167" s="29"/>
      <c r="T167" s="29"/>
      <c r="U167" s="29">
        <f t="shared" si="22"/>
        <v>0</v>
      </c>
      <c r="V167" s="29">
        <v>11</v>
      </c>
      <c r="W167" s="29">
        <v>12</v>
      </c>
      <c r="X167" s="35">
        <v>7</v>
      </c>
      <c r="Y167" s="63">
        <f t="shared" si="23"/>
        <v>7.2164948453608249</v>
      </c>
      <c r="Z167" s="35"/>
      <c r="AA167" s="35"/>
      <c r="AB167" s="35"/>
      <c r="AC167" s="35"/>
      <c r="AD167" s="35"/>
      <c r="AE167" s="35"/>
    </row>
    <row r="168" spans="1:31" s="36" customFormat="1" ht="15.75" x14ac:dyDescent="0.25">
      <c r="A168" s="5" t="s">
        <v>223</v>
      </c>
      <c r="B168" s="12" t="s">
        <v>187</v>
      </c>
      <c r="C168" s="11">
        <v>91.3</v>
      </c>
      <c r="D168" s="29">
        <v>285</v>
      </c>
      <c r="E168" s="29">
        <v>357</v>
      </c>
      <c r="F168" s="30">
        <f t="shared" si="21"/>
        <v>3.9101861993428262</v>
      </c>
      <c r="G168" s="29">
        <v>11</v>
      </c>
      <c r="H168" s="29"/>
      <c r="I168" s="29"/>
      <c r="J168" s="29"/>
      <c r="K168" s="29"/>
      <c r="L168" s="29"/>
      <c r="M168" s="29"/>
      <c r="N168" s="29">
        <v>3</v>
      </c>
      <c r="O168" s="29">
        <v>4</v>
      </c>
      <c r="P168" s="29"/>
      <c r="Q168" s="29"/>
      <c r="R168" s="29"/>
      <c r="S168" s="29">
        <v>4</v>
      </c>
      <c r="T168" s="29"/>
      <c r="U168" s="29">
        <f t="shared" si="22"/>
        <v>36.363636363636367</v>
      </c>
      <c r="V168" s="29">
        <v>42</v>
      </c>
      <c r="W168" s="29">
        <v>12</v>
      </c>
      <c r="X168" s="35">
        <v>28</v>
      </c>
      <c r="Y168" s="63">
        <f t="shared" si="23"/>
        <v>7.8431372549019605</v>
      </c>
      <c r="Z168" s="35"/>
      <c r="AA168" s="35"/>
      <c r="AB168" s="35"/>
      <c r="AC168" s="35"/>
      <c r="AD168" s="35"/>
      <c r="AE168" s="35"/>
    </row>
    <row r="169" spans="1:31" ht="15.75" x14ac:dyDescent="0.25">
      <c r="A169" s="143" t="s">
        <v>303</v>
      </c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</row>
    <row r="170" spans="1:31" s="36" customFormat="1" x14ac:dyDescent="0.25">
      <c r="A170" s="5" t="s">
        <v>228</v>
      </c>
      <c r="B170" s="6" t="s">
        <v>45</v>
      </c>
      <c r="C170" s="11">
        <v>865.98</v>
      </c>
      <c r="D170" s="39">
        <v>728</v>
      </c>
      <c r="E170" s="39">
        <v>733</v>
      </c>
      <c r="F170" s="40">
        <f>E170/C170</f>
        <v>0.84643987159056788</v>
      </c>
      <c r="G170" s="39">
        <v>35</v>
      </c>
      <c r="H170" s="39">
        <f>G170*100/D170</f>
        <v>4.8076923076923075</v>
      </c>
      <c r="I170" s="39"/>
      <c r="J170" s="39">
        <v>3</v>
      </c>
      <c r="K170" s="39">
        <v>2</v>
      </c>
      <c r="L170" s="39"/>
      <c r="M170" s="39">
        <v>22</v>
      </c>
      <c r="N170" s="39">
        <v>8</v>
      </c>
      <c r="O170" s="39"/>
      <c r="P170" s="39"/>
      <c r="Q170" s="39"/>
      <c r="R170" s="39"/>
      <c r="S170" s="39"/>
      <c r="T170" s="39"/>
      <c r="U170" s="39">
        <f>O170*100/G170</f>
        <v>0</v>
      </c>
      <c r="V170" s="39">
        <v>36</v>
      </c>
      <c r="W170" s="39">
        <v>5</v>
      </c>
      <c r="X170" s="51">
        <v>34</v>
      </c>
      <c r="Y170" s="51">
        <f>X170*100/E170</f>
        <v>4.6384720327421558</v>
      </c>
      <c r="Z170" s="51"/>
      <c r="AA170" s="51">
        <v>2</v>
      </c>
      <c r="AB170" s="51">
        <v>3</v>
      </c>
      <c r="AC170" s="51"/>
      <c r="AD170" s="51">
        <v>22</v>
      </c>
      <c r="AE170" s="51">
        <v>7</v>
      </c>
    </row>
    <row r="171" spans="1:31" s="36" customFormat="1" ht="76.5" x14ac:dyDescent="0.25">
      <c r="A171" s="5" t="s">
        <v>361</v>
      </c>
      <c r="B171" s="6" t="s">
        <v>358</v>
      </c>
      <c r="C171" s="11" t="s">
        <v>28</v>
      </c>
      <c r="D171" s="39"/>
      <c r="E171" s="39"/>
      <c r="F171" s="40"/>
      <c r="G171" s="39">
        <v>2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>
        <f>O171*100/G171</f>
        <v>0</v>
      </c>
      <c r="V171" s="39"/>
      <c r="W171" s="39"/>
      <c r="X171" s="51">
        <v>2</v>
      </c>
      <c r="Y171" s="51"/>
      <c r="Z171" s="51"/>
      <c r="AA171" s="51"/>
      <c r="AB171" s="51"/>
      <c r="AC171" s="51"/>
      <c r="AD171" s="51">
        <v>2</v>
      </c>
      <c r="AE171" s="51"/>
    </row>
    <row r="172" spans="1:31" s="36" customFormat="1" ht="25.5" x14ac:dyDescent="0.25">
      <c r="A172" s="5" t="s">
        <v>229</v>
      </c>
      <c r="B172" s="17" t="s">
        <v>189</v>
      </c>
      <c r="C172" s="11">
        <v>40.64</v>
      </c>
      <c r="D172" s="39">
        <v>149</v>
      </c>
      <c r="E172" s="39">
        <v>146</v>
      </c>
      <c r="F172" s="40">
        <f t="shared" ref="F172:F182" si="24">E172/C172</f>
        <v>3.5925196850393699</v>
      </c>
      <c r="G172" s="39">
        <v>10</v>
      </c>
      <c r="H172" s="39">
        <f t="shared" ref="H172:H182" si="25">G172*100/D172</f>
        <v>6.7114093959731544</v>
      </c>
      <c r="I172" s="39"/>
      <c r="J172" s="39"/>
      <c r="K172" s="39"/>
      <c r="L172" s="39"/>
      <c r="M172" s="39"/>
      <c r="N172" s="39"/>
      <c r="O172" s="39">
        <v>9</v>
      </c>
      <c r="P172" s="39"/>
      <c r="Q172" s="39"/>
      <c r="R172" s="39"/>
      <c r="S172" s="39">
        <v>7</v>
      </c>
      <c r="T172" s="39">
        <v>1</v>
      </c>
      <c r="U172" s="39">
        <f t="shared" ref="U172:U182" si="26">O172*100/G172</f>
        <v>90</v>
      </c>
      <c r="V172" s="39">
        <v>17</v>
      </c>
      <c r="W172" s="39">
        <v>12</v>
      </c>
      <c r="X172" s="51">
        <v>10</v>
      </c>
      <c r="Y172" s="58">
        <f t="shared" ref="Y172:Y182" si="27">X172*100/E172</f>
        <v>6.8493150684931505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304</v>
      </c>
      <c r="B173" s="17" t="s">
        <v>190</v>
      </c>
      <c r="C173" s="11">
        <v>54.3</v>
      </c>
      <c r="D173" s="39">
        <v>116</v>
      </c>
      <c r="E173" s="39">
        <v>111</v>
      </c>
      <c r="F173" s="40">
        <f t="shared" si="24"/>
        <v>2.0441988950276242</v>
      </c>
      <c r="G173" s="39">
        <v>9</v>
      </c>
      <c r="H173" s="39">
        <f t="shared" si="25"/>
        <v>7.7586206896551726</v>
      </c>
      <c r="I173" s="39"/>
      <c r="J173" s="39"/>
      <c r="K173" s="39"/>
      <c r="L173" s="39"/>
      <c r="M173" s="39"/>
      <c r="N173" s="39"/>
      <c r="O173" s="39">
        <v>6</v>
      </c>
      <c r="P173" s="39"/>
      <c r="Q173" s="39"/>
      <c r="R173" s="39"/>
      <c r="S173" s="39">
        <v>6</v>
      </c>
      <c r="T173" s="39"/>
      <c r="U173" s="39">
        <f t="shared" si="26"/>
        <v>66.666666666666671</v>
      </c>
      <c r="V173" s="39">
        <v>8</v>
      </c>
      <c r="W173" s="39">
        <v>8</v>
      </c>
      <c r="X173" s="51">
        <v>8</v>
      </c>
      <c r="Y173" s="58">
        <f t="shared" si="27"/>
        <v>7.2072072072072073</v>
      </c>
      <c r="Z173" s="51"/>
      <c r="AA173" s="51"/>
      <c r="AB173" s="51"/>
      <c r="AC173" s="51"/>
      <c r="AD173" s="51"/>
      <c r="AE173" s="51"/>
    </row>
    <row r="174" spans="1:31" s="36" customFormat="1" ht="25.5" x14ac:dyDescent="0.25">
      <c r="A174" s="5" t="s">
        <v>305</v>
      </c>
      <c r="B174" s="17" t="s">
        <v>191</v>
      </c>
      <c r="C174" s="11">
        <v>96.99</v>
      </c>
      <c r="D174" s="39">
        <v>375</v>
      </c>
      <c r="E174" s="39">
        <v>381</v>
      </c>
      <c r="F174" s="40">
        <f t="shared" si="24"/>
        <v>3.9282400247448193</v>
      </c>
      <c r="G174" s="39">
        <v>30</v>
      </c>
      <c r="H174" s="39">
        <f t="shared" si="25"/>
        <v>8</v>
      </c>
      <c r="I174" s="39"/>
      <c r="J174" s="39"/>
      <c r="K174" s="39"/>
      <c r="L174" s="39"/>
      <c r="M174" s="39"/>
      <c r="N174" s="39"/>
      <c r="O174" s="39">
        <v>5</v>
      </c>
      <c r="P174" s="39"/>
      <c r="Q174" s="39"/>
      <c r="R174" s="39"/>
      <c r="S174" s="39">
        <v>5</v>
      </c>
      <c r="T174" s="39"/>
      <c r="U174" s="39">
        <f t="shared" si="26"/>
        <v>16.666666666666668</v>
      </c>
      <c r="V174" s="39">
        <v>45</v>
      </c>
      <c r="W174" s="39">
        <v>12</v>
      </c>
      <c r="X174" s="51">
        <v>45</v>
      </c>
      <c r="Y174" s="58">
        <f t="shared" si="27"/>
        <v>11.811023622047244</v>
      </c>
      <c r="Z174" s="51"/>
      <c r="AA174" s="51"/>
      <c r="AB174" s="51"/>
      <c r="AC174" s="51"/>
      <c r="AD174" s="51"/>
      <c r="AE174" s="51"/>
    </row>
    <row r="175" spans="1:31" s="36" customFormat="1" x14ac:dyDescent="0.25">
      <c r="A175" s="5" t="s">
        <v>306</v>
      </c>
      <c r="B175" s="17" t="s">
        <v>192</v>
      </c>
      <c r="C175" s="11">
        <v>31.17</v>
      </c>
      <c r="D175" s="39">
        <v>59</v>
      </c>
      <c r="E175" s="39">
        <v>62</v>
      </c>
      <c r="F175" s="40">
        <f t="shared" si="24"/>
        <v>1.9890920757138273</v>
      </c>
      <c r="G175" s="39">
        <v>4</v>
      </c>
      <c r="H175" s="39">
        <f t="shared" si="25"/>
        <v>6.7796610169491522</v>
      </c>
      <c r="I175" s="39"/>
      <c r="J175" s="39"/>
      <c r="K175" s="39"/>
      <c r="L175" s="39"/>
      <c r="M175" s="39"/>
      <c r="N175" s="39"/>
      <c r="O175" s="39">
        <v>3</v>
      </c>
      <c r="P175" s="39"/>
      <c r="Q175" s="39"/>
      <c r="R175" s="39"/>
      <c r="S175" s="39">
        <v>2</v>
      </c>
      <c r="T175" s="39">
        <v>1</v>
      </c>
      <c r="U175" s="39">
        <f t="shared" si="26"/>
        <v>75</v>
      </c>
      <c r="V175" s="39">
        <v>4</v>
      </c>
      <c r="W175" s="39">
        <v>8</v>
      </c>
      <c r="X175" s="51">
        <v>4</v>
      </c>
      <c r="Y175" s="58">
        <f t="shared" si="27"/>
        <v>6.4516129032258061</v>
      </c>
      <c r="Z175" s="51"/>
      <c r="AA175" s="51"/>
      <c r="AB175" s="51"/>
      <c r="AC175" s="51"/>
      <c r="AD175" s="51"/>
      <c r="AE175" s="51"/>
    </row>
    <row r="176" spans="1:31" s="36" customFormat="1" x14ac:dyDescent="0.25">
      <c r="A176" s="5" t="s">
        <v>307</v>
      </c>
      <c r="B176" s="17" t="s">
        <v>193</v>
      </c>
      <c r="C176" s="11">
        <v>15.47</v>
      </c>
      <c r="D176" s="39">
        <v>23</v>
      </c>
      <c r="E176" s="39">
        <v>28</v>
      </c>
      <c r="F176" s="40">
        <f t="shared" si="24"/>
        <v>1.8099547511312217</v>
      </c>
      <c r="G176" s="39">
        <v>1</v>
      </c>
      <c r="H176" s="39">
        <f t="shared" si="25"/>
        <v>4.3478260869565215</v>
      </c>
      <c r="I176" s="39"/>
      <c r="J176" s="39"/>
      <c r="K176" s="39"/>
      <c r="L176" s="39"/>
      <c r="M176" s="39"/>
      <c r="N176" s="39"/>
      <c r="O176" s="39">
        <v>1</v>
      </c>
      <c r="P176" s="39"/>
      <c r="Q176" s="39"/>
      <c r="R176" s="39"/>
      <c r="S176" s="39">
        <v>1</v>
      </c>
      <c r="T176" s="39"/>
      <c r="U176" s="39">
        <f t="shared" si="26"/>
        <v>100</v>
      </c>
      <c r="V176" s="39">
        <v>2</v>
      </c>
      <c r="W176" s="39">
        <v>8</v>
      </c>
      <c r="X176" s="51">
        <v>2</v>
      </c>
      <c r="Y176" s="58">
        <f t="shared" si="27"/>
        <v>7.1428571428571432</v>
      </c>
      <c r="Z176" s="51"/>
      <c r="AA176" s="51"/>
      <c r="AB176" s="51"/>
      <c r="AC176" s="51"/>
      <c r="AD176" s="51"/>
      <c r="AE176" s="51"/>
    </row>
    <row r="177" spans="1:31" s="36" customFormat="1" x14ac:dyDescent="0.25">
      <c r="A177" s="5" t="s">
        <v>308</v>
      </c>
      <c r="B177" s="18" t="s">
        <v>194</v>
      </c>
      <c r="C177" s="11">
        <v>52.087000000000003</v>
      </c>
      <c r="D177" s="39">
        <v>137</v>
      </c>
      <c r="E177" s="39">
        <v>122</v>
      </c>
      <c r="F177" s="40">
        <f t="shared" si="24"/>
        <v>2.3422351066484919</v>
      </c>
      <c r="G177" s="39">
        <v>10</v>
      </c>
      <c r="H177" s="39">
        <f t="shared" si="25"/>
        <v>7.2992700729927007</v>
      </c>
      <c r="I177" s="39"/>
      <c r="J177" s="39"/>
      <c r="K177" s="39"/>
      <c r="L177" s="39"/>
      <c r="M177" s="39"/>
      <c r="N177" s="39"/>
      <c r="O177" s="39">
        <v>6</v>
      </c>
      <c r="P177" s="39"/>
      <c r="Q177" s="39"/>
      <c r="R177" s="39"/>
      <c r="S177" s="39"/>
      <c r="T177" s="39"/>
      <c r="U177" s="39">
        <f t="shared" si="26"/>
        <v>60</v>
      </c>
      <c r="V177" s="39">
        <v>9</v>
      </c>
      <c r="W177" s="39">
        <v>8</v>
      </c>
      <c r="X177" s="51">
        <v>9</v>
      </c>
      <c r="Y177" s="58">
        <f t="shared" si="27"/>
        <v>7.3770491803278686</v>
      </c>
      <c r="Z177" s="51"/>
      <c r="AA177" s="51"/>
      <c r="AB177" s="51"/>
      <c r="AC177" s="51"/>
      <c r="AD177" s="51"/>
      <c r="AE177" s="51"/>
    </row>
    <row r="178" spans="1:31" s="36" customFormat="1" x14ac:dyDescent="0.25">
      <c r="A178" s="5" t="s">
        <v>309</v>
      </c>
      <c r="B178" s="18" t="s">
        <v>195</v>
      </c>
      <c r="C178" s="9">
        <v>59.41</v>
      </c>
      <c r="D178" s="39">
        <v>120</v>
      </c>
      <c r="E178" s="39">
        <v>136</v>
      </c>
      <c r="F178" s="40">
        <f t="shared" si="24"/>
        <v>2.28917690624474</v>
      </c>
      <c r="G178" s="39">
        <v>7</v>
      </c>
      <c r="H178" s="39">
        <f t="shared" si="25"/>
        <v>5.833333333333333</v>
      </c>
      <c r="I178" s="39"/>
      <c r="J178" s="39"/>
      <c r="K178" s="39"/>
      <c r="L178" s="39"/>
      <c r="M178" s="39"/>
      <c r="N178" s="39"/>
      <c r="O178" s="39">
        <v>3</v>
      </c>
      <c r="P178" s="39"/>
      <c r="Q178" s="39"/>
      <c r="R178" s="39"/>
      <c r="S178" s="39">
        <v>2</v>
      </c>
      <c r="T178" s="39">
        <v>1</v>
      </c>
      <c r="U178" s="39">
        <f t="shared" si="26"/>
        <v>42.857142857142854</v>
      </c>
      <c r="V178" s="39">
        <v>10</v>
      </c>
      <c r="W178" s="39">
        <v>8</v>
      </c>
      <c r="X178" s="51">
        <v>10</v>
      </c>
      <c r="Y178" s="58">
        <f t="shared" si="27"/>
        <v>7.3529411764705879</v>
      </c>
      <c r="Z178" s="51"/>
      <c r="AA178" s="51"/>
      <c r="AB178" s="51"/>
      <c r="AC178" s="51"/>
      <c r="AD178" s="51"/>
      <c r="AE178" s="51"/>
    </row>
    <row r="179" spans="1:31" s="36" customFormat="1" x14ac:dyDescent="0.25">
      <c r="A179" s="5" t="s">
        <v>310</v>
      </c>
      <c r="B179" s="18" t="s">
        <v>196</v>
      </c>
      <c r="C179" s="11">
        <v>56.618000000000002</v>
      </c>
      <c r="D179" s="39">
        <v>83</v>
      </c>
      <c r="E179" s="39">
        <v>87</v>
      </c>
      <c r="F179" s="40">
        <f t="shared" si="24"/>
        <v>1.5366137977321699</v>
      </c>
      <c r="G179" s="39">
        <v>6</v>
      </c>
      <c r="H179" s="39">
        <f t="shared" si="25"/>
        <v>7.2289156626506026</v>
      </c>
      <c r="I179" s="39"/>
      <c r="J179" s="39"/>
      <c r="K179" s="39"/>
      <c r="L179" s="39"/>
      <c r="M179" s="39"/>
      <c r="N179" s="39"/>
      <c r="O179" s="39">
        <v>1</v>
      </c>
      <c r="P179" s="39"/>
      <c r="Q179" s="39"/>
      <c r="R179" s="39"/>
      <c r="S179" s="39">
        <v>1</v>
      </c>
      <c r="T179" s="39"/>
      <c r="U179" s="39">
        <f t="shared" si="26"/>
        <v>16.666666666666668</v>
      </c>
      <c r="V179" s="39">
        <v>6</v>
      </c>
      <c r="W179" s="39">
        <v>8</v>
      </c>
      <c r="X179" s="51">
        <v>6</v>
      </c>
      <c r="Y179" s="58">
        <f t="shared" si="27"/>
        <v>6.8965517241379306</v>
      </c>
      <c r="Z179" s="51"/>
      <c r="AA179" s="51"/>
      <c r="AB179" s="51"/>
      <c r="AC179" s="51"/>
      <c r="AD179" s="51"/>
      <c r="AE179" s="51"/>
    </row>
    <row r="180" spans="1:31" s="36" customFormat="1" x14ac:dyDescent="0.25">
      <c r="A180" s="5" t="s">
        <v>311</v>
      </c>
      <c r="B180" s="18" t="s">
        <v>197</v>
      </c>
      <c r="C180" s="7">
        <v>40.75</v>
      </c>
      <c r="D180" s="39">
        <v>106</v>
      </c>
      <c r="E180" s="39">
        <v>111</v>
      </c>
      <c r="F180" s="40">
        <f t="shared" si="24"/>
        <v>2.723926380368098</v>
      </c>
      <c r="G180" s="39">
        <v>8</v>
      </c>
      <c r="H180" s="39">
        <f t="shared" si="25"/>
        <v>7.5471698113207548</v>
      </c>
      <c r="I180" s="39"/>
      <c r="J180" s="39"/>
      <c r="K180" s="39"/>
      <c r="L180" s="39"/>
      <c r="M180" s="39"/>
      <c r="N180" s="39"/>
      <c r="O180" s="39">
        <v>1</v>
      </c>
      <c r="P180" s="39"/>
      <c r="Q180" s="39">
        <v>1</v>
      </c>
      <c r="R180" s="39"/>
      <c r="S180" s="39"/>
      <c r="T180" s="39"/>
      <c r="U180" s="39">
        <f t="shared" si="26"/>
        <v>12.5</v>
      </c>
      <c r="V180" s="39">
        <v>8</v>
      </c>
      <c r="W180" s="39">
        <v>8</v>
      </c>
      <c r="X180" s="51">
        <v>8</v>
      </c>
      <c r="Y180" s="58">
        <f t="shared" si="27"/>
        <v>7.2072072072072073</v>
      </c>
      <c r="Z180" s="51"/>
      <c r="AA180" s="51"/>
      <c r="AB180" s="51"/>
      <c r="AC180" s="51"/>
      <c r="AD180" s="51"/>
      <c r="AE180" s="51"/>
    </row>
    <row r="181" spans="1:31" s="36" customFormat="1" x14ac:dyDescent="0.25">
      <c r="A181" s="5" t="s">
        <v>312</v>
      </c>
      <c r="B181" s="19" t="s">
        <v>198</v>
      </c>
      <c r="C181" s="11">
        <v>57.71</v>
      </c>
      <c r="D181" s="39">
        <v>167</v>
      </c>
      <c r="E181" s="39">
        <v>191</v>
      </c>
      <c r="F181" s="40">
        <f t="shared" si="24"/>
        <v>3.3096517068099116</v>
      </c>
      <c r="G181" s="39">
        <v>9</v>
      </c>
      <c r="H181" s="39">
        <f t="shared" si="25"/>
        <v>5.3892215568862278</v>
      </c>
      <c r="I181" s="39"/>
      <c r="J181" s="39"/>
      <c r="K181" s="39"/>
      <c r="L181" s="39"/>
      <c r="M181" s="39"/>
      <c r="N181" s="39"/>
      <c r="O181" s="39">
        <v>3</v>
      </c>
      <c r="P181" s="39"/>
      <c r="Q181" s="39"/>
      <c r="R181" s="39"/>
      <c r="S181" s="39">
        <v>3</v>
      </c>
      <c r="T181" s="39"/>
      <c r="U181" s="39">
        <f t="shared" si="26"/>
        <v>33.333333333333336</v>
      </c>
      <c r="V181" s="39">
        <v>22</v>
      </c>
      <c r="W181" s="39">
        <v>12</v>
      </c>
      <c r="X181" s="51">
        <v>22</v>
      </c>
      <c r="Y181" s="58">
        <f t="shared" si="27"/>
        <v>11.518324607329843</v>
      </c>
      <c r="Z181" s="51"/>
      <c r="AA181" s="51"/>
      <c r="AB181" s="51"/>
      <c r="AC181" s="51"/>
      <c r="AD181" s="51"/>
      <c r="AE181" s="51"/>
    </row>
    <row r="182" spans="1:31" s="36" customFormat="1" x14ac:dyDescent="0.25">
      <c r="A182" s="5" t="s">
        <v>313</v>
      </c>
      <c r="B182" s="19" t="s">
        <v>199</v>
      </c>
      <c r="C182" s="11">
        <v>69.009</v>
      </c>
      <c r="D182" s="39">
        <v>325</v>
      </c>
      <c r="E182" s="39">
        <v>155</v>
      </c>
      <c r="F182" s="40">
        <f t="shared" si="24"/>
        <v>2.246083844136272</v>
      </c>
      <c r="G182" s="39">
        <v>14</v>
      </c>
      <c r="H182" s="39">
        <f t="shared" si="25"/>
        <v>4.3076923076923075</v>
      </c>
      <c r="I182" s="39"/>
      <c r="J182" s="39"/>
      <c r="K182" s="39"/>
      <c r="L182" s="39"/>
      <c r="M182" s="39"/>
      <c r="N182" s="39"/>
      <c r="O182" s="39">
        <v>0</v>
      </c>
      <c r="P182" s="39"/>
      <c r="Q182" s="39"/>
      <c r="R182" s="39"/>
      <c r="S182" s="39"/>
      <c r="T182" s="39"/>
      <c r="U182" s="39">
        <f t="shared" si="26"/>
        <v>0</v>
      </c>
      <c r="V182" s="39">
        <v>12</v>
      </c>
      <c r="W182" s="39">
        <v>8</v>
      </c>
      <c r="X182" s="51">
        <v>8</v>
      </c>
      <c r="Y182" s="58">
        <f t="shared" si="27"/>
        <v>5.161290322580645</v>
      </c>
      <c r="Z182" s="51"/>
      <c r="AA182" s="51"/>
      <c r="AB182" s="51"/>
      <c r="AC182" s="51"/>
      <c r="AD182" s="51"/>
      <c r="AE182" s="51"/>
    </row>
    <row r="183" spans="1:31" ht="15.75" x14ac:dyDescent="0.25">
      <c r="A183" s="143" t="s">
        <v>314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</row>
    <row r="184" spans="1:31" x14ac:dyDescent="0.25">
      <c r="A184" s="5" t="s">
        <v>231</v>
      </c>
      <c r="B184" s="6" t="s">
        <v>26</v>
      </c>
      <c r="C184" s="11">
        <v>937.18</v>
      </c>
      <c r="D184" s="39">
        <v>936</v>
      </c>
      <c r="E184" s="39">
        <v>942</v>
      </c>
      <c r="F184" s="40">
        <f>E184/C184</f>
        <v>1.0051430888409911</v>
      </c>
      <c r="G184" s="44">
        <v>37</v>
      </c>
      <c r="H184" s="39">
        <f>G184*100/D184</f>
        <v>3.9529914529914532</v>
      </c>
      <c r="I184" s="39"/>
      <c r="J184" s="39">
        <v>2</v>
      </c>
      <c r="K184" s="39">
        <v>3</v>
      </c>
      <c r="L184" s="44"/>
      <c r="M184" s="39">
        <v>24</v>
      </c>
      <c r="N184" s="39">
        <v>8</v>
      </c>
      <c r="O184" s="39">
        <v>19</v>
      </c>
      <c r="P184" s="44">
        <v>1</v>
      </c>
      <c r="Q184" s="39">
        <v>1</v>
      </c>
      <c r="R184" s="44"/>
      <c r="S184" s="39">
        <v>13</v>
      </c>
      <c r="T184" s="39">
        <v>4</v>
      </c>
      <c r="U184" s="39">
        <f>O184*100/G184</f>
        <v>51.351351351351354</v>
      </c>
      <c r="V184" s="39">
        <v>75</v>
      </c>
      <c r="W184" s="39">
        <v>8</v>
      </c>
      <c r="X184" s="51">
        <v>75</v>
      </c>
      <c r="Y184" s="57">
        <f>X184*100/E184</f>
        <v>7.9617834394904454</v>
      </c>
      <c r="Z184" s="37"/>
      <c r="AA184" s="37">
        <v>5</v>
      </c>
      <c r="AB184" s="37">
        <v>6</v>
      </c>
      <c r="AC184" s="37"/>
      <c r="AD184" s="37">
        <v>49</v>
      </c>
      <c r="AE184" s="37">
        <v>15</v>
      </c>
    </row>
    <row r="185" spans="1:31" ht="38.25" x14ac:dyDescent="0.25">
      <c r="A185" s="5" t="s">
        <v>232</v>
      </c>
      <c r="B185" s="6" t="s">
        <v>202</v>
      </c>
      <c r="C185" s="11">
        <v>194.708</v>
      </c>
      <c r="D185" s="39">
        <v>144</v>
      </c>
      <c r="E185" s="39">
        <v>184</v>
      </c>
      <c r="F185" s="40">
        <f>E185/C185</f>
        <v>0.94500482774205474</v>
      </c>
      <c r="G185" s="44">
        <v>7</v>
      </c>
      <c r="H185" s="39">
        <f>G185*100/D185</f>
        <v>4.8611111111111107</v>
      </c>
      <c r="I185" s="39"/>
      <c r="J185" s="39"/>
      <c r="K185" s="39"/>
      <c r="L185" s="44"/>
      <c r="M185" s="39"/>
      <c r="N185" s="39"/>
      <c r="O185" s="39">
        <v>2</v>
      </c>
      <c r="P185" s="44"/>
      <c r="Q185" s="39"/>
      <c r="R185" s="44"/>
      <c r="S185" s="39">
        <v>2</v>
      </c>
      <c r="T185" s="39"/>
      <c r="U185" s="39">
        <f>O185*100/G185</f>
        <v>28.571428571428573</v>
      </c>
      <c r="V185" s="39">
        <v>9</v>
      </c>
      <c r="W185" s="39">
        <v>5</v>
      </c>
      <c r="X185" s="51">
        <v>9</v>
      </c>
      <c r="Y185" s="57">
        <f>X185*100/E185</f>
        <v>4.8913043478260869</v>
      </c>
      <c r="Z185" s="37"/>
      <c r="AA185" s="37"/>
      <c r="AB185" s="37"/>
      <c r="AC185" s="37"/>
      <c r="AD185" s="37"/>
      <c r="AE185" s="37"/>
    </row>
    <row r="186" spans="1:31" ht="38.25" x14ac:dyDescent="0.25">
      <c r="A186" s="5" t="s">
        <v>234</v>
      </c>
      <c r="B186" s="6" t="s">
        <v>204</v>
      </c>
      <c r="C186" s="11">
        <v>79.358000000000004</v>
      </c>
      <c r="D186" s="39">
        <v>23</v>
      </c>
      <c r="E186" s="39">
        <v>29</v>
      </c>
      <c r="F186" s="40">
        <f>E186/C186</f>
        <v>0.36543259658761562</v>
      </c>
      <c r="G186" s="44">
        <v>1</v>
      </c>
      <c r="H186" s="39">
        <f>G186*100/D186</f>
        <v>4.3478260869565215</v>
      </c>
      <c r="I186" s="39"/>
      <c r="J186" s="39"/>
      <c r="K186" s="39"/>
      <c r="L186" s="44"/>
      <c r="M186" s="39"/>
      <c r="N186" s="39"/>
      <c r="O186" s="39">
        <v>0</v>
      </c>
      <c r="P186" s="44"/>
      <c r="Q186" s="39"/>
      <c r="R186" s="44"/>
      <c r="S186" s="39"/>
      <c r="T186" s="39"/>
      <c r="U186" s="39">
        <f>O186*100/G186</f>
        <v>0</v>
      </c>
      <c r="V186" s="39">
        <v>1</v>
      </c>
      <c r="W186" s="39">
        <v>5</v>
      </c>
      <c r="X186" s="51">
        <v>1</v>
      </c>
      <c r="Y186" s="57">
        <f>X186*100/E186</f>
        <v>3.4482758620689653</v>
      </c>
      <c r="Z186" s="37"/>
      <c r="AA186" s="37"/>
      <c r="AB186" s="37"/>
      <c r="AC186" s="37"/>
      <c r="AD186" s="37"/>
      <c r="AE186" s="37"/>
    </row>
    <row r="187" spans="1:31" ht="24" customHeight="1" x14ac:dyDescent="0.25">
      <c r="A187" s="5" t="s">
        <v>236</v>
      </c>
      <c r="B187" s="6" t="s">
        <v>106</v>
      </c>
      <c r="C187" s="11">
        <v>69.006</v>
      </c>
      <c r="D187" s="39">
        <v>371</v>
      </c>
      <c r="E187" s="39">
        <v>323</v>
      </c>
      <c r="F187" s="40">
        <f>E187/C187</f>
        <v>4.6807523983421735</v>
      </c>
      <c r="G187" s="44">
        <v>44</v>
      </c>
      <c r="H187" s="39">
        <f>G187*100/D187</f>
        <v>11.859838274932615</v>
      </c>
      <c r="I187" s="39"/>
      <c r="J187" s="39"/>
      <c r="K187" s="39"/>
      <c r="L187" s="44"/>
      <c r="M187" s="39"/>
      <c r="N187" s="39"/>
      <c r="O187" s="39">
        <v>7</v>
      </c>
      <c r="P187" s="44">
        <v>1</v>
      </c>
      <c r="Q187" s="39"/>
      <c r="R187" s="44"/>
      <c r="S187" s="39">
        <v>5</v>
      </c>
      <c r="T187" s="39">
        <v>1</v>
      </c>
      <c r="U187" s="39">
        <f>O187*100/G187</f>
        <v>15.909090909090908</v>
      </c>
      <c r="V187" s="39">
        <v>38</v>
      </c>
      <c r="W187" s="39">
        <v>12</v>
      </c>
      <c r="X187" s="51">
        <v>38</v>
      </c>
      <c r="Y187" s="57">
        <f>X187*100/E187</f>
        <v>11.764705882352942</v>
      </c>
      <c r="Z187" s="37"/>
      <c r="AA187" s="37"/>
      <c r="AB187" s="37"/>
      <c r="AC187" s="37"/>
      <c r="AD187" s="37"/>
      <c r="AE187" s="37"/>
    </row>
    <row r="188" spans="1:31" ht="15.75" x14ac:dyDescent="0.25">
      <c r="A188" s="143" t="s">
        <v>315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</row>
    <row r="189" spans="1:31" ht="15.75" x14ac:dyDescent="0.25">
      <c r="A189" s="5" t="s">
        <v>239</v>
      </c>
      <c r="B189" s="6" t="s">
        <v>45</v>
      </c>
      <c r="C189" s="11">
        <v>191.70400000000001</v>
      </c>
      <c r="D189" s="29">
        <v>185</v>
      </c>
      <c r="E189" s="29">
        <v>286</v>
      </c>
      <c r="F189" s="30">
        <f>E189/C189</f>
        <v>1.491883320118516</v>
      </c>
      <c r="G189" s="29">
        <v>3</v>
      </c>
      <c r="H189" s="29">
        <f>G189*100/D189</f>
        <v>1.6216216216216217</v>
      </c>
      <c r="I189" s="29"/>
      <c r="J189" s="29"/>
      <c r="K189" s="29"/>
      <c r="L189" s="29"/>
      <c r="M189" s="29"/>
      <c r="N189" s="29">
        <v>3</v>
      </c>
      <c r="O189" s="29">
        <v>1</v>
      </c>
      <c r="P189" s="29"/>
      <c r="Q189" s="29"/>
      <c r="R189" s="29"/>
      <c r="S189" s="29"/>
      <c r="T189" s="29">
        <v>1</v>
      </c>
      <c r="U189" s="29">
        <f>O189*100/G189</f>
        <v>33.333333333333336</v>
      </c>
      <c r="V189" s="29">
        <v>22</v>
      </c>
      <c r="W189" s="29">
        <v>8</v>
      </c>
      <c r="X189" s="42">
        <v>20</v>
      </c>
      <c r="Y189" s="65">
        <f>X189*100/E189</f>
        <v>6.9930069930069934</v>
      </c>
      <c r="Z189" s="32">
        <v>0</v>
      </c>
      <c r="AA189" s="32">
        <v>0</v>
      </c>
      <c r="AB189" s="32">
        <v>3</v>
      </c>
      <c r="AC189" s="32">
        <v>0</v>
      </c>
      <c r="AD189" s="32">
        <v>12</v>
      </c>
      <c r="AE189" s="32">
        <v>5</v>
      </c>
    </row>
    <row r="190" spans="1:31" ht="76.5" x14ac:dyDescent="0.25">
      <c r="A190" s="5" t="s">
        <v>362</v>
      </c>
      <c r="B190" s="6" t="s">
        <v>358</v>
      </c>
      <c r="C190" s="11" t="s">
        <v>28</v>
      </c>
      <c r="D190" s="29"/>
      <c r="E190" s="29"/>
      <c r="F190" s="30"/>
      <c r="G190" s="29">
        <v>2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42">
        <v>2</v>
      </c>
      <c r="Y190" s="65"/>
      <c r="Z190" s="32"/>
      <c r="AA190" s="32"/>
      <c r="AB190" s="32"/>
      <c r="AC190" s="32"/>
      <c r="AD190" s="32">
        <v>2</v>
      </c>
      <c r="AE190" s="32"/>
    </row>
    <row r="191" spans="1:31" ht="38.25" x14ac:dyDescent="0.25">
      <c r="A191" s="5" t="s">
        <v>240</v>
      </c>
      <c r="B191" s="6" t="s">
        <v>208</v>
      </c>
      <c r="C191" s="11">
        <v>89.71</v>
      </c>
      <c r="D191" s="29">
        <v>282</v>
      </c>
      <c r="E191" s="29">
        <v>258</v>
      </c>
      <c r="F191" s="30">
        <f t="shared" ref="F191:F203" si="28">E191/C191</f>
        <v>2.8759335637052725</v>
      </c>
      <c r="G191" s="29">
        <v>33</v>
      </c>
      <c r="H191" s="29">
        <f t="shared" ref="H191:H203" si="29">G191*100/D191</f>
        <v>11.702127659574469</v>
      </c>
      <c r="I191" s="29"/>
      <c r="J191" s="29"/>
      <c r="K191" s="29"/>
      <c r="L191" s="29"/>
      <c r="M191" s="29"/>
      <c r="N191" s="29"/>
      <c r="O191" s="29">
        <v>18</v>
      </c>
      <c r="P191" s="29"/>
      <c r="Q191" s="29"/>
      <c r="R191" s="29"/>
      <c r="S191" s="29">
        <v>15</v>
      </c>
      <c r="T191" s="29">
        <v>3</v>
      </c>
      <c r="U191" s="29">
        <f t="shared" ref="U191:U203" si="30">O191*100/G191</f>
        <v>54.545454545454547</v>
      </c>
      <c r="V191" s="29">
        <v>20</v>
      </c>
      <c r="W191" s="29">
        <v>8</v>
      </c>
      <c r="X191" s="42">
        <v>18</v>
      </c>
      <c r="Y191" s="65">
        <f t="shared" ref="Y191:Y203" si="31">X191*100/E191</f>
        <v>6.9767441860465116</v>
      </c>
      <c r="Z191" s="32"/>
      <c r="AA191" s="32"/>
      <c r="AB191" s="32"/>
      <c r="AC191" s="32"/>
      <c r="AD191" s="32"/>
      <c r="AE191" s="32"/>
    </row>
    <row r="192" spans="1:31" ht="38.25" x14ac:dyDescent="0.25">
      <c r="A192" s="5" t="s">
        <v>242</v>
      </c>
      <c r="B192" s="6" t="s">
        <v>210</v>
      </c>
      <c r="C192" s="9">
        <v>105.1</v>
      </c>
      <c r="D192" s="29">
        <v>109</v>
      </c>
      <c r="E192" s="29">
        <v>107</v>
      </c>
      <c r="F192" s="30">
        <f t="shared" si="28"/>
        <v>1.0180780209324454</v>
      </c>
      <c r="G192" s="29">
        <v>8</v>
      </c>
      <c r="H192" s="29">
        <f t="shared" si="29"/>
        <v>7.3394495412844041</v>
      </c>
      <c r="I192" s="29"/>
      <c r="J192" s="29"/>
      <c r="K192" s="29"/>
      <c r="L192" s="29"/>
      <c r="M192" s="29"/>
      <c r="N192" s="29"/>
      <c r="O192" s="29">
        <v>4</v>
      </c>
      <c r="P192" s="29"/>
      <c r="Q192" s="29"/>
      <c r="R192" s="29"/>
      <c r="S192" s="29">
        <v>2</v>
      </c>
      <c r="T192" s="29">
        <v>2</v>
      </c>
      <c r="U192" s="29">
        <f t="shared" si="30"/>
        <v>50</v>
      </c>
      <c r="V192" s="29">
        <v>8</v>
      </c>
      <c r="W192" s="29">
        <v>8</v>
      </c>
      <c r="X192" s="42">
        <v>8</v>
      </c>
      <c r="Y192" s="65">
        <f t="shared" si="31"/>
        <v>7.4766355140186915</v>
      </c>
      <c r="Z192" s="32"/>
      <c r="AA192" s="32"/>
      <c r="AB192" s="32"/>
      <c r="AC192" s="32"/>
      <c r="AD192" s="32"/>
      <c r="AE192" s="32"/>
    </row>
    <row r="193" spans="1:31" ht="38.25" x14ac:dyDescent="0.25">
      <c r="A193" s="5" t="s">
        <v>316</v>
      </c>
      <c r="B193" s="6" t="s">
        <v>212</v>
      </c>
      <c r="C193" s="9">
        <v>122.196</v>
      </c>
      <c r="D193" s="29">
        <v>185</v>
      </c>
      <c r="E193" s="29">
        <v>162</v>
      </c>
      <c r="F193" s="30">
        <f t="shared" si="28"/>
        <v>1.3257389767259158</v>
      </c>
      <c r="G193" s="29">
        <v>14</v>
      </c>
      <c r="H193" s="29">
        <f t="shared" si="29"/>
        <v>7.5675675675675675</v>
      </c>
      <c r="I193" s="29"/>
      <c r="J193" s="29"/>
      <c r="K193" s="29"/>
      <c r="L193" s="29"/>
      <c r="M193" s="29"/>
      <c r="N193" s="29"/>
      <c r="O193" s="29">
        <v>7</v>
      </c>
      <c r="P193" s="29"/>
      <c r="Q193" s="29"/>
      <c r="R193" s="29"/>
      <c r="S193" s="29">
        <v>6</v>
      </c>
      <c r="T193" s="29">
        <v>1</v>
      </c>
      <c r="U193" s="29">
        <f t="shared" si="30"/>
        <v>50</v>
      </c>
      <c r="V193" s="29">
        <v>12</v>
      </c>
      <c r="W193" s="29">
        <v>8</v>
      </c>
      <c r="X193" s="42">
        <v>11</v>
      </c>
      <c r="Y193" s="65">
        <f t="shared" si="31"/>
        <v>6.7901234567901234</v>
      </c>
      <c r="Z193" s="32"/>
      <c r="AA193" s="32"/>
      <c r="AB193" s="32"/>
      <c r="AC193" s="32"/>
      <c r="AD193" s="32"/>
      <c r="AE193" s="32"/>
    </row>
    <row r="194" spans="1:31" ht="38.25" x14ac:dyDescent="0.25">
      <c r="A194" s="5" t="s">
        <v>317</v>
      </c>
      <c r="B194" s="6" t="s">
        <v>214</v>
      </c>
      <c r="C194" s="11">
        <v>78.5</v>
      </c>
      <c r="D194" s="29">
        <v>144</v>
      </c>
      <c r="E194" s="29">
        <v>194</v>
      </c>
      <c r="F194" s="30">
        <f t="shared" si="28"/>
        <v>2.4713375796178343</v>
      </c>
      <c r="G194" s="29">
        <v>11</v>
      </c>
      <c r="H194" s="29">
        <f t="shared" si="29"/>
        <v>7.6388888888888893</v>
      </c>
      <c r="I194" s="29"/>
      <c r="J194" s="29"/>
      <c r="K194" s="29"/>
      <c r="L194" s="29"/>
      <c r="M194" s="29"/>
      <c r="N194" s="29"/>
      <c r="O194" s="29">
        <v>2</v>
      </c>
      <c r="P194" s="29"/>
      <c r="Q194" s="29"/>
      <c r="R194" s="29"/>
      <c r="S194" s="29">
        <v>2</v>
      </c>
      <c r="T194" s="29"/>
      <c r="U194" s="29">
        <f t="shared" si="30"/>
        <v>18.181818181818183</v>
      </c>
      <c r="V194" s="29">
        <v>15</v>
      </c>
      <c r="W194" s="29">
        <v>8</v>
      </c>
      <c r="X194" s="42">
        <v>15</v>
      </c>
      <c r="Y194" s="65">
        <f t="shared" si="31"/>
        <v>7.731958762886598</v>
      </c>
      <c r="Z194" s="32"/>
      <c r="AA194" s="32"/>
      <c r="AB194" s="32"/>
      <c r="AC194" s="32"/>
      <c r="AD194" s="32"/>
      <c r="AE194" s="32"/>
    </row>
    <row r="195" spans="1:31" ht="38.25" x14ac:dyDescent="0.25">
      <c r="A195" s="5" t="s">
        <v>318</v>
      </c>
      <c r="B195" s="6" t="s">
        <v>216</v>
      </c>
      <c r="C195" s="7">
        <v>81</v>
      </c>
      <c r="D195" s="29">
        <v>150</v>
      </c>
      <c r="E195" s="29">
        <v>135</v>
      </c>
      <c r="F195" s="30">
        <f t="shared" si="28"/>
        <v>1.6666666666666667</v>
      </c>
      <c r="G195" s="29">
        <v>8</v>
      </c>
      <c r="H195" s="29">
        <f t="shared" si="29"/>
        <v>5.333333333333333</v>
      </c>
      <c r="I195" s="29"/>
      <c r="J195" s="29"/>
      <c r="K195" s="29"/>
      <c r="L195" s="29"/>
      <c r="M195" s="29"/>
      <c r="N195" s="29"/>
      <c r="O195" s="29">
        <v>6</v>
      </c>
      <c r="P195" s="29"/>
      <c r="Q195" s="29"/>
      <c r="R195" s="29"/>
      <c r="S195" s="29">
        <v>5</v>
      </c>
      <c r="T195" s="29">
        <v>1</v>
      </c>
      <c r="U195" s="29">
        <f t="shared" si="30"/>
        <v>75</v>
      </c>
      <c r="V195" s="29">
        <v>10</v>
      </c>
      <c r="W195" s="29">
        <v>8</v>
      </c>
      <c r="X195" s="42">
        <v>9</v>
      </c>
      <c r="Y195" s="65">
        <f t="shared" si="31"/>
        <v>6.666666666666667</v>
      </c>
      <c r="Z195" s="32"/>
      <c r="AA195" s="32"/>
      <c r="AB195" s="32"/>
      <c r="AC195" s="32"/>
      <c r="AD195" s="32"/>
      <c r="AE195" s="32"/>
    </row>
    <row r="196" spans="1:31" ht="38.25" x14ac:dyDescent="0.25">
      <c r="A196" s="5" t="s">
        <v>319</v>
      </c>
      <c r="B196" s="6" t="s">
        <v>218</v>
      </c>
      <c r="C196" s="11">
        <v>49.628</v>
      </c>
      <c r="D196" s="29">
        <v>239</v>
      </c>
      <c r="E196" s="29">
        <v>244</v>
      </c>
      <c r="F196" s="30">
        <f t="shared" si="28"/>
        <v>4.9165793503667281</v>
      </c>
      <c r="G196" s="29">
        <v>11</v>
      </c>
      <c r="H196" s="29">
        <f t="shared" si="29"/>
        <v>4.6025104602510458</v>
      </c>
      <c r="I196" s="29"/>
      <c r="J196" s="29"/>
      <c r="K196" s="29"/>
      <c r="L196" s="29"/>
      <c r="M196" s="29"/>
      <c r="N196" s="29"/>
      <c r="O196" s="29">
        <v>1</v>
      </c>
      <c r="P196" s="29"/>
      <c r="Q196" s="29"/>
      <c r="R196" s="29"/>
      <c r="S196" s="29">
        <v>1</v>
      </c>
      <c r="T196" s="29"/>
      <c r="U196" s="29">
        <f t="shared" si="30"/>
        <v>9.0909090909090917</v>
      </c>
      <c r="V196" s="29">
        <v>29</v>
      </c>
      <c r="W196" s="29">
        <v>12</v>
      </c>
      <c r="X196" s="42">
        <v>12</v>
      </c>
      <c r="Y196" s="65">
        <f t="shared" si="31"/>
        <v>4.918032786885246</v>
      </c>
      <c r="Z196" s="32"/>
      <c r="AA196" s="32"/>
      <c r="AB196" s="32"/>
      <c r="AC196" s="32"/>
      <c r="AD196" s="32"/>
      <c r="AE196" s="32"/>
    </row>
    <row r="197" spans="1:31" ht="38.25" x14ac:dyDescent="0.25">
      <c r="A197" s="5" t="s">
        <v>320</v>
      </c>
      <c r="B197" s="6" t="s">
        <v>220</v>
      </c>
      <c r="C197" s="11">
        <v>66.254999999999995</v>
      </c>
      <c r="D197" s="29">
        <v>147</v>
      </c>
      <c r="E197" s="29">
        <v>137</v>
      </c>
      <c r="F197" s="30">
        <f t="shared" si="28"/>
        <v>2.0677684703041281</v>
      </c>
      <c r="G197" s="29">
        <v>9</v>
      </c>
      <c r="H197" s="29">
        <f t="shared" si="29"/>
        <v>6.1224489795918364</v>
      </c>
      <c r="I197" s="29"/>
      <c r="J197" s="29"/>
      <c r="K197" s="29"/>
      <c r="L197" s="29"/>
      <c r="M197" s="29"/>
      <c r="N197" s="29"/>
      <c r="O197" s="29">
        <v>9</v>
      </c>
      <c r="P197" s="29"/>
      <c r="Q197" s="29"/>
      <c r="R197" s="29"/>
      <c r="S197" s="29">
        <v>7</v>
      </c>
      <c r="T197" s="29">
        <v>2</v>
      </c>
      <c r="U197" s="29">
        <f t="shared" si="30"/>
        <v>100</v>
      </c>
      <c r="V197" s="29">
        <v>10</v>
      </c>
      <c r="W197" s="29">
        <v>8</v>
      </c>
      <c r="X197" s="42">
        <v>9</v>
      </c>
      <c r="Y197" s="65">
        <f t="shared" si="31"/>
        <v>6.5693430656934311</v>
      </c>
      <c r="Z197" s="32"/>
      <c r="AA197" s="32"/>
      <c r="AB197" s="32"/>
      <c r="AC197" s="32"/>
      <c r="AD197" s="32"/>
      <c r="AE197" s="32"/>
    </row>
    <row r="198" spans="1:31" ht="76.5" x14ac:dyDescent="0.25">
      <c r="A198" s="5" t="s">
        <v>363</v>
      </c>
      <c r="B198" s="6" t="s">
        <v>358</v>
      </c>
      <c r="C198" s="11" t="s">
        <v>28</v>
      </c>
      <c r="D198" s="29"/>
      <c r="E198" s="29"/>
      <c r="F198" s="30"/>
      <c r="G198" s="29">
        <v>1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42">
        <v>1</v>
      </c>
      <c r="Y198" s="65"/>
      <c r="Z198" s="32"/>
      <c r="AA198" s="32"/>
      <c r="AB198" s="32"/>
      <c r="AC198" s="32"/>
      <c r="AD198" s="32"/>
      <c r="AE198" s="32"/>
    </row>
    <row r="199" spans="1:31" ht="38.25" x14ac:dyDescent="0.25">
      <c r="A199" s="5" t="s">
        <v>321</v>
      </c>
      <c r="B199" s="6" t="s">
        <v>222</v>
      </c>
      <c r="C199" s="11">
        <v>34.526000000000003</v>
      </c>
      <c r="D199" s="29">
        <v>262</v>
      </c>
      <c r="E199" s="29">
        <v>274</v>
      </c>
      <c r="F199" s="30">
        <f t="shared" si="28"/>
        <v>7.9360481955627638</v>
      </c>
      <c r="G199" s="29">
        <v>26</v>
      </c>
      <c r="H199" s="29">
        <f t="shared" si="29"/>
        <v>9.9236641221374047</v>
      </c>
      <c r="I199" s="29"/>
      <c r="J199" s="29"/>
      <c r="K199" s="29"/>
      <c r="L199" s="29"/>
      <c r="M199" s="29"/>
      <c r="N199" s="29"/>
      <c r="O199" s="29">
        <v>5</v>
      </c>
      <c r="P199" s="29"/>
      <c r="Q199" s="29"/>
      <c r="R199" s="29"/>
      <c r="S199" s="29">
        <v>5</v>
      </c>
      <c r="T199" s="29"/>
      <c r="U199" s="29">
        <f t="shared" si="30"/>
        <v>19.23076923076923</v>
      </c>
      <c r="V199" s="29">
        <v>41</v>
      </c>
      <c r="W199" s="29">
        <v>15</v>
      </c>
      <c r="X199" s="42">
        <v>32</v>
      </c>
      <c r="Y199" s="65">
        <f t="shared" si="31"/>
        <v>11.678832116788321</v>
      </c>
      <c r="Z199" s="32"/>
      <c r="AA199" s="32"/>
      <c r="AB199" s="32"/>
      <c r="AC199" s="32"/>
      <c r="AD199" s="32"/>
      <c r="AE199" s="32"/>
    </row>
    <row r="200" spans="1:31" ht="15.75" x14ac:dyDescent="0.25">
      <c r="A200" s="5" t="s">
        <v>322</v>
      </c>
      <c r="B200" s="6" t="s">
        <v>224</v>
      </c>
      <c r="C200" s="11">
        <v>12.46</v>
      </c>
      <c r="D200" s="29">
        <v>121</v>
      </c>
      <c r="E200" s="29">
        <v>93</v>
      </c>
      <c r="F200" s="30">
        <f t="shared" si="28"/>
        <v>7.4638844301765648</v>
      </c>
      <c r="G200" s="29">
        <v>13</v>
      </c>
      <c r="H200" s="29">
        <f t="shared" si="29"/>
        <v>10.743801652892563</v>
      </c>
      <c r="I200" s="29"/>
      <c r="J200" s="29"/>
      <c r="K200" s="29"/>
      <c r="L200" s="29"/>
      <c r="M200" s="29"/>
      <c r="N200" s="29"/>
      <c r="O200" s="29">
        <v>3</v>
      </c>
      <c r="P200" s="29"/>
      <c r="Q200" s="29"/>
      <c r="R200" s="29"/>
      <c r="S200" s="29">
        <v>2</v>
      </c>
      <c r="T200" s="29">
        <v>1</v>
      </c>
      <c r="U200" s="29">
        <f t="shared" si="30"/>
        <v>23.076923076923077</v>
      </c>
      <c r="V200" s="29">
        <v>13</v>
      </c>
      <c r="W200" s="29">
        <v>15</v>
      </c>
      <c r="X200" s="42">
        <v>13</v>
      </c>
      <c r="Y200" s="65">
        <f t="shared" si="31"/>
        <v>13.978494623655914</v>
      </c>
      <c r="Z200" s="32"/>
      <c r="AA200" s="32"/>
      <c r="AB200" s="32"/>
      <c r="AC200" s="32"/>
      <c r="AD200" s="32"/>
      <c r="AE200" s="32"/>
    </row>
    <row r="201" spans="1:31" ht="15.75" x14ac:dyDescent="0.25">
      <c r="A201" s="5" t="s">
        <v>323</v>
      </c>
      <c r="B201" s="6" t="s">
        <v>225</v>
      </c>
      <c r="C201" s="11">
        <v>11.24</v>
      </c>
      <c r="D201" s="29">
        <v>63</v>
      </c>
      <c r="E201" s="29">
        <v>41</v>
      </c>
      <c r="F201" s="30">
        <f t="shared" si="28"/>
        <v>3.6476868327402134</v>
      </c>
      <c r="G201" s="29">
        <v>4</v>
      </c>
      <c r="H201" s="29">
        <f t="shared" si="29"/>
        <v>6.3492063492063489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>
        <f t="shared" si="30"/>
        <v>0</v>
      </c>
      <c r="V201" s="29">
        <v>4</v>
      </c>
      <c r="W201" s="29">
        <v>12</v>
      </c>
      <c r="X201" s="42">
        <v>4</v>
      </c>
      <c r="Y201" s="65">
        <f t="shared" si="31"/>
        <v>9.7560975609756095</v>
      </c>
      <c r="Z201" s="32"/>
      <c r="AA201" s="32"/>
      <c r="AB201" s="32"/>
      <c r="AC201" s="32"/>
      <c r="AD201" s="32"/>
      <c r="AE201" s="32"/>
    </row>
    <row r="202" spans="1:31" ht="15.75" x14ac:dyDescent="0.25">
      <c r="A202" s="5" t="s">
        <v>324</v>
      </c>
      <c r="B202" s="6" t="s">
        <v>226</v>
      </c>
      <c r="C202" s="7">
        <v>15.074999999999999</v>
      </c>
      <c r="D202" s="29"/>
      <c r="E202" s="29">
        <v>0</v>
      </c>
      <c r="F202" s="30">
        <f t="shared" si="28"/>
        <v>0</v>
      </c>
      <c r="G202" s="29">
        <v>9</v>
      </c>
      <c r="H202" s="29" t="e">
        <f t="shared" si="29"/>
        <v>#DIV/0!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>
        <f t="shared" si="30"/>
        <v>0</v>
      </c>
      <c r="V202" s="29"/>
      <c r="W202" s="29"/>
      <c r="X202" s="42"/>
      <c r="Y202" s="32"/>
      <c r="Z202" s="32"/>
      <c r="AA202" s="32"/>
      <c r="AB202" s="32"/>
      <c r="AC202" s="32"/>
      <c r="AD202" s="32"/>
      <c r="AE202" s="32"/>
    </row>
    <row r="203" spans="1:31" ht="15.75" x14ac:dyDescent="0.25">
      <c r="A203" s="5" t="s">
        <v>325</v>
      </c>
      <c r="B203" s="6" t="s">
        <v>227</v>
      </c>
      <c r="C203" s="11">
        <v>48.601999999999997</v>
      </c>
      <c r="D203" s="29">
        <v>206</v>
      </c>
      <c r="E203" s="29">
        <v>211</v>
      </c>
      <c r="F203" s="30">
        <f t="shared" si="28"/>
        <v>4.3413851281840259</v>
      </c>
      <c r="G203" s="29">
        <v>24</v>
      </c>
      <c r="H203" s="29">
        <f t="shared" si="29"/>
        <v>11.650485436893204</v>
      </c>
      <c r="I203" s="29"/>
      <c r="J203" s="29"/>
      <c r="K203" s="29"/>
      <c r="L203" s="29"/>
      <c r="M203" s="29"/>
      <c r="N203" s="29"/>
      <c r="O203" s="29">
        <v>5</v>
      </c>
      <c r="P203" s="29"/>
      <c r="Q203" s="29"/>
      <c r="R203" s="29"/>
      <c r="S203" s="29">
        <v>5</v>
      </c>
      <c r="T203" s="29"/>
      <c r="U203" s="29">
        <f t="shared" si="30"/>
        <v>20.833333333333332</v>
      </c>
      <c r="V203" s="29">
        <v>25</v>
      </c>
      <c r="W203" s="29">
        <v>12</v>
      </c>
      <c r="X203" s="42">
        <v>25</v>
      </c>
      <c r="Y203" s="65">
        <f t="shared" si="31"/>
        <v>11.848341232227488</v>
      </c>
      <c r="Z203" s="32"/>
      <c r="AA203" s="32"/>
      <c r="AB203" s="32"/>
      <c r="AC203" s="32"/>
      <c r="AD203" s="32"/>
      <c r="AE203" s="32"/>
    </row>
    <row r="204" spans="1:31" ht="15.75" x14ac:dyDescent="0.25">
      <c r="A204" s="143" t="s">
        <v>326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</row>
    <row r="205" spans="1:31" ht="15.75" x14ac:dyDescent="0.25">
      <c r="A205" s="5" t="s">
        <v>244</v>
      </c>
      <c r="B205" s="6" t="s">
        <v>45</v>
      </c>
      <c r="C205" s="11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</row>
    <row r="206" spans="1:31" ht="38.25" x14ac:dyDescent="0.25">
      <c r="A206" s="5" t="s">
        <v>245</v>
      </c>
      <c r="B206" s="6" t="s">
        <v>230</v>
      </c>
      <c r="C206" s="11">
        <v>384.79300000000001</v>
      </c>
      <c r="D206" s="29">
        <v>382</v>
      </c>
      <c r="E206" s="29">
        <v>386</v>
      </c>
      <c r="F206" s="30">
        <f>E206/C206</f>
        <v>1.0031367514481813</v>
      </c>
      <c r="G206" s="29">
        <v>19</v>
      </c>
      <c r="H206" s="29"/>
      <c r="I206" s="29"/>
      <c r="J206" s="29"/>
      <c r="K206" s="29"/>
      <c r="L206" s="29"/>
      <c r="M206" s="29"/>
      <c r="N206" s="29"/>
      <c r="O206" s="29">
        <v>12</v>
      </c>
      <c r="P206" s="29"/>
      <c r="Q206" s="29"/>
      <c r="R206" s="29"/>
      <c r="S206" s="29">
        <v>10</v>
      </c>
      <c r="T206" s="29">
        <v>2</v>
      </c>
      <c r="U206" s="29">
        <f>O206*100/G206</f>
        <v>63.157894736842103</v>
      </c>
      <c r="V206" s="29">
        <v>19</v>
      </c>
      <c r="W206" s="29">
        <v>5</v>
      </c>
      <c r="X206" s="42">
        <v>19</v>
      </c>
      <c r="Y206" s="65">
        <f>X206*100/E206</f>
        <v>4.9222797927461137</v>
      </c>
      <c r="Z206" s="32"/>
      <c r="AA206" s="32"/>
      <c r="AB206" s="32"/>
      <c r="AC206" s="32"/>
      <c r="AD206" s="23"/>
      <c r="AE206" s="23"/>
    </row>
    <row r="207" spans="1:31" ht="15.75" x14ac:dyDescent="0.25">
      <c r="A207" s="143" t="s">
        <v>327</v>
      </c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</row>
    <row r="208" spans="1:31" s="36" customFormat="1" x14ac:dyDescent="0.25">
      <c r="A208" s="5" t="s">
        <v>251</v>
      </c>
      <c r="B208" s="6" t="s">
        <v>26</v>
      </c>
      <c r="C208" s="11">
        <v>247.73150000000001</v>
      </c>
      <c r="D208" s="39">
        <v>71</v>
      </c>
      <c r="E208" s="39">
        <v>65</v>
      </c>
      <c r="F208" s="40">
        <f>E208/C208</f>
        <v>0.26238084377642729</v>
      </c>
      <c r="G208" s="39">
        <v>3</v>
      </c>
      <c r="H208" s="39">
        <f>G208*100/D208</f>
        <v>4.225352112676056</v>
      </c>
      <c r="I208" s="39"/>
      <c r="J208" s="39"/>
      <c r="K208" s="39"/>
      <c r="L208" s="39"/>
      <c r="M208" s="39">
        <v>2</v>
      </c>
      <c r="N208" s="39">
        <v>1</v>
      </c>
      <c r="O208" s="39"/>
      <c r="P208" s="39"/>
      <c r="Q208" s="39"/>
      <c r="R208" s="39"/>
      <c r="S208" s="39"/>
      <c r="T208" s="39"/>
      <c r="U208" s="39">
        <f>O208*100/G208</f>
        <v>0</v>
      </c>
      <c r="V208" s="39"/>
      <c r="W208" s="39"/>
      <c r="X208" s="51"/>
      <c r="Y208" s="51">
        <f>X208*100/E208</f>
        <v>0</v>
      </c>
      <c r="Z208" s="51"/>
      <c r="AA208" s="51"/>
      <c r="AB208" s="51"/>
      <c r="AC208" s="51"/>
      <c r="AD208" s="51"/>
      <c r="AE208" s="51"/>
    </row>
    <row r="209" spans="1:31" s="36" customFormat="1" ht="38.25" x14ac:dyDescent="0.25">
      <c r="A209" s="5" t="s">
        <v>328</v>
      </c>
      <c r="B209" s="6" t="s">
        <v>233</v>
      </c>
      <c r="C209" s="11">
        <v>201.547</v>
      </c>
      <c r="D209" s="39">
        <v>12</v>
      </c>
      <c r="E209" s="39">
        <v>13</v>
      </c>
      <c r="F209" s="40">
        <f>E209/C209</f>
        <v>6.4501084114375301E-2</v>
      </c>
      <c r="G209" s="39">
        <v>0</v>
      </c>
      <c r="H209" s="39">
        <f>G209*100/D209</f>
        <v>0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 t="e">
        <f>O209*100/G209</f>
        <v>#DIV/0!</v>
      </c>
      <c r="V209" s="39"/>
      <c r="W209" s="39"/>
      <c r="X209" s="51"/>
      <c r="Y209" s="58">
        <f>X209*100/E209</f>
        <v>0</v>
      </c>
      <c r="Z209" s="51"/>
      <c r="AA209" s="51"/>
      <c r="AB209" s="51"/>
      <c r="AC209" s="51"/>
      <c r="AD209" s="51"/>
      <c r="AE209" s="51"/>
    </row>
    <row r="210" spans="1:31" s="36" customFormat="1" ht="38.25" x14ac:dyDescent="0.25">
      <c r="A210" s="5" t="s">
        <v>329</v>
      </c>
      <c r="B210" s="6" t="s">
        <v>235</v>
      </c>
      <c r="C210" s="11">
        <v>131.56899999999999</v>
      </c>
      <c r="D210" s="39">
        <v>69</v>
      </c>
      <c r="E210" s="39">
        <v>67</v>
      </c>
      <c r="F210" s="40">
        <f>E210/C210</f>
        <v>0.50923849843048141</v>
      </c>
      <c r="G210" s="39">
        <v>3</v>
      </c>
      <c r="H210" s="39">
        <f>G210*100/D210</f>
        <v>4.3478260869565215</v>
      </c>
      <c r="I210" s="39"/>
      <c r="J210" s="39"/>
      <c r="K210" s="39"/>
      <c r="L210" s="39"/>
      <c r="M210" s="39"/>
      <c r="N210" s="39"/>
      <c r="O210" s="39">
        <v>1</v>
      </c>
      <c r="P210" s="39"/>
      <c r="Q210" s="39"/>
      <c r="R210" s="39"/>
      <c r="S210" s="39">
        <v>1</v>
      </c>
      <c r="T210" s="39"/>
      <c r="U210" s="39">
        <f>O210*100/G210</f>
        <v>33.333333333333336</v>
      </c>
      <c r="V210" s="39">
        <v>3</v>
      </c>
      <c r="W210" s="39">
        <v>5</v>
      </c>
      <c r="X210" s="51">
        <v>3</v>
      </c>
      <c r="Y210" s="58">
        <f>X210*100/E210</f>
        <v>4.4776119402985071</v>
      </c>
      <c r="Z210" s="51"/>
      <c r="AA210" s="51"/>
      <c r="AB210" s="51"/>
      <c r="AC210" s="51"/>
      <c r="AD210" s="51"/>
      <c r="AE210" s="51"/>
    </row>
    <row r="211" spans="1:31" s="36" customFormat="1" x14ac:dyDescent="0.25">
      <c r="A211" s="5" t="s">
        <v>330</v>
      </c>
      <c r="B211" s="6" t="s">
        <v>237</v>
      </c>
      <c r="C211" s="11">
        <v>7.78</v>
      </c>
      <c r="D211" s="39">
        <v>10</v>
      </c>
      <c r="E211" s="39">
        <v>15</v>
      </c>
      <c r="F211" s="40">
        <f>E211/C211</f>
        <v>1.9280205655526992</v>
      </c>
      <c r="G211" s="39">
        <v>0</v>
      </c>
      <c r="H211" s="39">
        <f>G211*100/D211</f>
        <v>0</v>
      </c>
      <c r="I211" s="39"/>
      <c r="J211" s="39"/>
      <c r="K211" s="39"/>
      <c r="L211" s="39"/>
      <c r="M211" s="39"/>
      <c r="N211" s="39"/>
      <c r="O211" s="39">
        <v>0</v>
      </c>
      <c r="P211" s="39"/>
      <c r="Q211" s="39"/>
      <c r="R211" s="39"/>
      <c r="S211" s="39"/>
      <c r="T211" s="39"/>
      <c r="U211" s="39" t="e">
        <f>O211*100/G211</f>
        <v>#DIV/0!</v>
      </c>
      <c r="V211" s="39">
        <v>1</v>
      </c>
      <c r="W211" s="39">
        <v>8</v>
      </c>
      <c r="X211" s="51">
        <v>0</v>
      </c>
      <c r="Y211" s="58">
        <f>X211*100/E211</f>
        <v>0</v>
      </c>
      <c r="Z211" s="51"/>
      <c r="AA211" s="51"/>
      <c r="AB211" s="51"/>
      <c r="AC211" s="51"/>
      <c r="AD211" s="51"/>
      <c r="AE211" s="51"/>
    </row>
    <row r="212" spans="1:31" s="36" customFormat="1" x14ac:dyDescent="0.25">
      <c r="A212" s="5" t="s">
        <v>331</v>
      </c>
      <c r="B212" s="6" t="s">
        <v>238</v>
      </c>
      <c r="C212" s="11">
        <v>4.37</v>
      </c>
      <c r="D212" s="39">
        <v>23</v>
      </c>
      <c r="E212" s="39">
        <v>23</v>
      </c>
      <c r="F212" s="40">
        <f>E212/C212</f>
        <v>5.2631578947368416</v>
      </c>
      <c r="G212" s="39"/>
      <c r="H212" s="39">
        <f>G212*100/D212</f>
        <v>0</v>
      </c>
      <c r="I212" s="39"/>
      <c r="J212" s="39"/>
      <c r="K212" s="39"/>
      <c r="L212" s="39"/>
      <c r="M212" s="39"/>
      <c r="N212" s="39"/>
      <c r="O212" s="39">
        <v>0</v>
      </c>
      <c r="P212" s="39"/>
      <c r="Q212" s="39"/>
      <c r="R212" s="39"/>
      <c r="S212" s="39"/>
      <c r="T212" s="39"/>
      <c r="U212" s="39" t="e">
        <f>O212*100/G212</f>
        <v>#DIV/0!</v>
      </c>
      <c r="V212" s="39">
        <v>2</v>
      </c>
      <c r="W212" s="39">
        <v>12</v>
      </c>
      <c r="X212" s="51">
        <v>2</v>
      </c>
      <c r="Y212" s="58">
        <f>X212*100/E212</f>
        <v>8.695652173913043</v>
      </c>
      <c r="Z212" s="51"/>
      <c r="AA212" s="51"/>
      <c r="AB212" s="51"/>
      <c r="AC212" s="51"/>
      <c r="AD212" s="51"/>
      <c r="AE212" s="51"/>
    </row>
    <row r="213" spans="1:31" s="36" customFormat="1" x14ac:dyDescent="0.25">
      <c r="A213" s="144" t="s">
        <v>252</v>
      </c>
      <c r="B213" s="144"/>
      <c r="C213" s="144"/>
      <c r="D213" s="8"/>
      <c r="E213" s="8"/>
      <c r="F213" s="8"/>
      <c r="G213" s="8"/>
      <c r="H213" s="8"/>
      <c r="I213" s="21"/>
      <c r="J213" s="21"/>
      <c r="K213" s="21"/>
      <c r="L213" s="21"/>
      <c r="M213" s="8"/>
      <c r="N213" s="21"/>
      <c r="O213" s="21"/>
      <c r="P213" s="21"/>
      <c r="Q213" s="8"/>
      <c r="R213" s="21"/>
      <c r="S213" s="8"/>
      <c r="T213" s="8"/>
      <c r="U213" s="8"/>
      <c r="V213" s="8"/>
      <c r="W213" s="8"/>
      <c r="X213" s="60"/>
      <c r="Y213" s="60"/>
      <c r="Z213" s="60"/>
      <c r="AA213" s="60"/>
      <c r="AB213" s="60"/>
      <c r="AC213" s="60"/>
      <c r="AD213" s="60"/>
      <c r="AE213" s="60"/>
    </row>
    <row r="214" spans="1:31" x14ac:dyDescent="0.25">
      <c r="A214" s="145" t="s">
        <v>253</v>
      </c>
      <c r="B214" s="145"/>
      <c r="C214" s="145"/>
      <c r="D214" s="22">
        <f>SUM(D15:D17,D19:D28,D30:D33,D35:D38,D40:D44,D46:D49,D51:D56,D58:D59,D61:D62,D64:D65,D67:D76,D78:D80,D82:D87,D89:D97,D99,D101:D104,D106:D110,D112:D114,D116:D119,D121:D123,D125:D135,D137:D139,D141:D148,D150,D152:D156,D158:D168,D170:D182,D184:D187,D189:D203,D205:D206,D208:D212)</f>
        <v>43179</v>
      </c>
      <c r="E214" s="22">
        <f>SUM(E15:E17,E19:E28,E30:E33,E35:E38,E40:E44,E46:E49,E51:E56,E58:E59,E61:E62,E64:E65,E67:E76,E78:E80,E82:E87,E89:E97,E99,E101:E104,E106:E110,E112:E114,E116:E119,E121:E123,E125:E135,E137:E139,E141:E148,E150,E152:E156,E158:E168,E170:E182,E184:E187,E189:E203,E205:E206,E208:E212)</f>
        <v>43388</v>
      </c>
      <c r="F214" s="22"/>
      <c r="G214" s="22">
        <f>SUM(G15:G17,G19:G28,G30:G33,G35:G38,G40:G44,G46:G49,G51:G56,G58:G59,G61:G62,G64:G65,G67:G76,G78:G80,G82:G87,G89:G97,G99,G101:G104,G106:G110,G112:G114,G116:G119,G121:G123,G125:G135,G137:G139,G141:G148,G150,G152:G156,G158:G168,G170:G182,G184:G187,G189:G203,G205:G206,G208:G212)</f>
        <v>3144</v>
      </c>
      <c r="H214" s="22"/>
      <c r="I214" s="22">
        <f t="shared" ref="I214:T214" si="32">SUM(I15:I17,I19:I28,I30:I33,I35:I38,I40:I44,I46:I49,I51:I56,I58:I59,I61:I62,I64:I65,I67:I76,I78:I80,I82:I87,I89:I97,I99,I101:I104,I106:I110,I112:I114,I116:I119,I121:I123,I125:I135,I137:I139,I141:I148,I150,I152:I156,I158:I168,I170:I182,I184:I187,I189:I203,I205:I206,I208:I212)</f>
        <v>48</v>
      </c>
      <c r="J214" s="22">
        <f t="shared" si="32"/>
        <v>58</v>
      </c>
      <c r="K214" s="22">
        <f t="shared" si="32"/>
        <v>48</v>
      </c>
      <c r="L214" s="22">
        <f t="shared" si="32"/>
        <v>0</v>
      </c>
      <c r="M214" s="22">
        <f t="shared" si="32"/>
        <v>526</v>
      </c>
      <c r="N214" s="22">
        <f t="shared" si="32"/>
        <v>246</v>
      </c>
      <c r="O214" s="92">
        <f t="shared" si="32"/>
        <v>1064</v>
      </c>
      <c r="P214" s="92">
        <f t="shared" si="32"/>
        <v>21</v>
      </c>
      <c r="Q214" s="92">
        <f t="shared" si="32"/>
        <v>12</v>
      </c>
      <c r="R214" s="92">
        <f t="shared" si="32"/>
        <v>0</v>
      </c>
      <c r="S214" s="92">
        <f t="shared" si="32"/>
        <v>452</v>
      </c>
      <c r="T214" s="92">
        <f t="shared" si="32"/>
        <v>93</v>
      </c>
      <c r="U214" s="92"/>
      <c r="V214" s="92">
        <f>SUM(V15:V17,V19:V28,V30:V33,V35:V38,V40:V44,V46:V49,V51:V56,V58:V59,V61:V62,V64:V65,V67:V76,V78:V80,V82:V87,V89:V97,V99,V101:V104,V106:V110,V112:V114,V116:V119,V121:V123,V125:V135,V137:V139,V141:V148,V150,V152:V156,V158:V168,V170:V182,V184:V187,V189:V203,V205:V206,V208:V212)</f>
        <v>3896</v>
      </c>
      <c r="W214" s="92">
        <f>SUM(W15:W17,W19:W28,W30:W33,W35:W38,W40:W44,W46:W49,W51:W56,W58:W59,W61:W62,W64:W65,W67:W76,W78:W80,W82:W87,W89:W97,W99,W101:W104,W106:W110,W112:W114,W116:W119,W121:W123,W125:W135,W137:W139,W141:W148,W150,W152:W156,W158:W168,W170:W182,W184:W187,W189:W203,W205:W206,W208:W212)</f>
        <v>1333</v>
      </c>
      <c r="X214" s="92">
        <f>SUM(X15:X17,X19:X28,X30:X33,X35:X38,X40:X44,X46:X49,X51:X56,X58:X59,X61:X62,X64:X65,X67:X76,X78:X80,X82:X87,X89:X97,X99,X101:X104,X106:X110,X112:X114,X116:X119,X121:X123,X125:X135,X137:X139,X141:X148,X150,X152:X156,X158:X168,X170:X182,X184:X187,X189:X203,X205:X206,X208:X212)</f>
        <v>3457</v>
      </c>
      <c r="Y214" s="22"/>
      <c r="Z214" s="22">
        <f t="shared" ref="Z214:AE214" si="33">SUM(Z15:Z17,Z19:Z28,Z30:Z33,Z35:Z38,Z40:Z44,Z46:Z49,Z51:Z56,Z58:Z59,Z61:Z62,Z64:Z65,Z67:Z76,Z78:Z80,Z82:Z87,Z89:Z97,Z99,Z101:Z104,Z106:Z110,Z112:Z114,Z116:Z119,Z121:Z123,Z125:Z135,Z137:Z139,Z141:Z148,Z150,Z152:Z156,Z158:Z168,Z170:Z182,Z184:Z187,Z189:Z203,Z205:Z206,Z208:Z212)</f>
        <v>49</v>
      </c>
      <c r="AA214" s="22">
        <f t="shared" si="33"/>
        <v>51</v>
      </c>
      <c r="AB214" s="22">
        <f t="shared" si="33"/>
        <v>56</v>
      </c>
      <c r="AC214" s="22">
        <f t="shared" si="33"/>
        <v>0</v>
      </c>
      <c r="AD214" s="22">
        <f t="shared" si="33"/>
        <v>510</v>
      </c>
      <c r="AE214" s="22">
        <f t="shared" si="33"/>
        <v>165</v>
      </c>
    </row>
    <row r="216" spans="1:31" x14ac:dyDescent="0.25">
      <c r="D216" s="45"/>
      <c r="G216">
        <v>3145</v>
      </c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7:AE77"/>
    <mergeCell ref="A14:AE14"/>
    <mergeCell ref="A18:AE18"/>
    <mergeCell ref="A29:AE29"/>
    <mergeCell ref="A34:AE34"/>
    <mergeCell ref="A39:AE39"/>
    <mergeCell ref="A45:AE45"/>
    <mergeCell ref="A50:AE50"/>
    <mergeCell ref="A57:AE57"/>
    <mergeCell ref="A60:AE60"/>
    <mergeCell ref="A63:AE63"/>
    <mergeCell ref="A66:AE66"/>
    <mergeCell ref="A149:AE149"/>
    <mergeCell ref="A81:AE81"/>
    <mergeCell ref="A88:AE88"/>
    <mergeCell ref="A98:AE98"/>
    <mergeCell ref="A100:AE100"/>
    <mergeCell ref="A105:AE105"/>
    <mergeCell ref="A111:AE111"/>
    <mergeCell ref="A115:AE115"/>
    <mergeCell ref="A120:AE120"/>
    <mergeCell ref="A124:AE124"/>
    <mergeCell ref="A136:AE136"/>
    <mergeCell ref="A140:AE140"/>
    <mergeCell ref="A207:AE207"/>
    <mergeCell ref="A213:C213"/>
    <mergeCell ref="A214:C214"/>
    <mergeCell ref="A151:AE151"/>
    <mergeCell ref="A157:AE157"/>
    <mergeCell ref="A169:AE169"/>
    <mergeCell ref="A183:AE183"/>
    <mergeCell ref="A188:AE188"/>
    <mergeCell ref="A204:AE2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64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D16" sqref="D16"/>
    </sheetView>
  </sheetViews>
  <sheetFormatPr defaultRowHeight="15" x14ac:dyDescent="0.25"/>
  <cols>
    <col min="2" max="2" width="17.28515625" customWidth="1"/>
    <col min="3" max="3" width="13.140625" customWidth="1"/>
    <col min="4" max="4" width="10.7109375" bestFit="1" customWidth="1"/>
    <col min="7" max="7" width="7.140625" customWidth="1"/>
    <col min="14" max="14" width="6.7109375" customWidth="1"/>
    <col min="15" max="15" width="5.5703125" style="27" customWidth="1"/>
    <col min="20" max="20" width="7.5703125" customWidth="1"/>
    <col min="21" max="21" width="8.28515625" customWidth="1"/>
    <col min="22" max="22" width="6.28515625" style="27" customWidth="1"/>
    <col min="24" max="24" width="6.5703125" style="27" customWidth="1"/>
    <col min="25" max="25" width="7" customWidth="1"/>
    <col min="31" max="31" width="7.5703125" customWidth="1"/>
  </cols>
  <sheetData>
    <row r="2" spans="1:31" x14ac:dyDescent="0.25">
      <c r="C2" s="36"/>
      <c r="D2" s="36"/>
      <c r="E2" s="36"/>
      <c r="F2" s="187" t="s">
        <v>23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x14ac:dyDescent="0.25">
      <c r="C3" s="36"/>
      <c r="D3" s="36"/>
      <c r="E3" s="3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x14ac:dyDescent="0.25">
      <c r="C4" s="188" t="s">
        <v>24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7.5" customHeight="1" x14ac:dyDescent="0.25">
      <c r="C5" s="36"/>
      <c r="D5" s="36"/>
      <c r="E5" s="36"/>
      <c r="F5" s="36"/>
      <c r="G5" s="36"/>
      <c r="H5" s="97"/>
      <c r="I5" s="97"/>
      <c r="J5" s="97"/>
      <c r="K5" s="97"/>
      <c r="L5" s="97"/>
      <c r="M5" s="97"/>
      <c r="N5" s="97"/>
      <c r="O5" s="97"/>
      <c r="P5" s="97"/>
      <c r="Q5" s="97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x14ac:dyDescent="0.25">
      <c r="C6" s="189" t="s">
        <v>349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x14ac:dyDescent="0.2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 x14ac:dyDescent="0.2">
      <c r="A10" s="168"/>
      <c r="B10" s="169"/>
      <c r="C10" s="171"/>
      <c r="D10" s="176"/>
      <c r="E10" s="177"/>
      <c r="F10" s="179"/>
      <c r="G10" s="185" t="s">
        <v>11</v>
      </c>
      <c r="H10" s="185" t="s">
        <v>12</v>
      </c>
      <c r="I10" s="185" t="s">
        <v>13</v>
      </c>
      <c r="J10" s="180" t="s">
        <v>14</v>
      </c>
      <c r="K10" s="181"/>
      <c r="L10" s="181"/>
      <c r="M10" s="181"/>
      <c r="N10" s="182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86"/>
      <c r="H11" s="186"/>
      <c r="I11" s="186"/>
      <c r="J11" s="180" t="s">
        <v>17</v>
      </c>
      <c r="K11" s="181"/>
      <c r="L11" s="181"/>
      <c r="M11" s="182"/>
      <c r="N11" s="183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86"/>
      <c r="H12" s="186"/>
      <c r="I12" s="186"/>
      <c r="J12" s="116" t="s">
        <v>19</v>
      </c>
      <c r="K12" s="116" t="s">
        <v>20</v>
      </c>
      <c r="L12" s="116" t="s">
        <v>21</v>
      </c>
      <c r="M12" s="116" t="s">
        <v>22</v>
      </c>
      <c r="N12" s="184"/>
      <c r="O12" s="156"/>
      <c r="P12" s="89" t="s">
        <v>19</v>
      </c>
      <c r="Q12" s="89" t="s">
        <v>20</v>
      </c>
      <c r="R12" s="89" t="s">
        <v>21</v>
      </c>
      <c r="S12" s="89" t="s">
        <v>22</v>
      </c>
      <c r="T12" s="156"/>
      <c r="U12" s="156"/>
      <c r="V12" s="156"/>
      <c r="W12" s="156"/>
      <c r="X12" s="156"/>
      <c r="Y12" s="156"/>
      <c r="Z12" s="156"/>
      <c r="AA12" s="89" t="s">
        <v>19</v>
      </c>
      <c r="AB12" s="89" t="s">
        <v>20</v>
      </c>
      <c r="AC12" s="89" t="s">
        <v>21</v>
      </c>
      <c r="AD12" s="89" t="s">
        <v>22</v>
      </c>
      <c r="AE12" s="156"/>
    </row>
    <row r="13" spans="1:31" s="125" customFormat="1" ht="12.75" x14ac:dyDescent="0.25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>
        <v>9</v>
      </c>
      <c r="J13" s="98">
        <v>10</v>
      </c>
      <c r="K13" s="98">
        <v>11</v>
      </c>
      <c r="L13" s="98">
        <v>12</v>
      </c>
      <c r="M13" s="98">
        <v>13</v>
      </c>
      <c r="N13" s="98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98">
        <v>25</v>
      </c>
      <c r="Z13" s="98">
        <v>26</v>
      </c>
      <c r="AA13" s="98">
        <v>27</v>
      </c>
      <c r="AB13" s="98">
        <v>28</v>
      </c>
      <c r="AC13" s="98">
        <v>29</v>
      </c>
      <c r="AD13" s="98">
        <v>30</v>
      </c>
      <c r="AE13" s="98">
        <v>31</v>
      </c>
    </row>
    <row r="14" spans="1:31" ht="15.75" customHeight="1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x14ac:dyDescent="0.25">
      <c r="A15" s="5" t="s">
        <v>25</v>
      </c>
      <c r="B15" s="6" t="s">
        <v>45</v>
      </c>
      <c r="C15" s="11">
        <v>429.8143</v>
      </c>
      <c r="D15" s="28">
        <v>559</v>
      </c>
      <c r="E15" s="28">
        <v>317</v>
      </c>
      <c r="F15" s="47">
        <f>E15/C15</f>
        <v>0.73752781142926138</v>
      </c>
      <c r="G15" s="28">
        <v>47</v>
      </c>
      <c r="H15" s="28">
        <v>8.4</v>
      </c>
      <c r="I15" s="28">
        <v>0</v>
      </c>
      <c r="J15" s="28">
        <v>7</v>
      </c>
      <c r="K15" s="28">
        <v>0</v>
      </c>
      <c r="L15" s="28">
        <v>0</v>
      </c>
      <c r="M15" s="28">
        <v>25</v>
      </c>
      <c r="N15" s="28">
        <v>15</v>
      </c>
      <c r="O15" s="28">
        <v>16</v>
      </c>
      <c r="P15" s="28">
        <v>1</v>
      </c>
      <c r="Q15" s="28">
        <v>0</v>
      </c>
      <c r="R15" s="28">
        <v>0</v>
      </c>
      <c r="S15" s="28">
        <v>11</v>
      </c>
      <c r="T15" s="28">
        <v>4</v>
      </c>
      <c r="U15" s="28">
        <v>34</v>
      </c>
      <c r="V15" s="28">
        <v>15</v>
      </c>
      <c r="W15" s="28">
        <v>5</v>
      </c>
      <c r="X15" s="28">
        <v>15</v>
      </c>
      <c r="Y15" s="46">
        <v>4.7</v>
      </c>
      <c r="Z15" s="28">
        <v>0</v>
      </c>
      <c r="AA15" s="28">
        <v>2</v>
      </c>
      <c r="AB15" s="28">
        <v>0</v>
      </c>
      <c r="AC15" s="28">
        <v>0</v>
      </c>
      <c r="AD15" s="28">
        <v>8</v>
      </c>
      <c r="AE15" s="28">
        <v>5</v>
      </c>
    </row>
    <row r="16" spans="1:31" ht="38.25" x14ac:dyDescent="0.25">
      <c r="A16" s="5" t="s">
        <v>29</v>
      </c>
      <c r="B16" s="6" t="s">
        <v>241</v>
      </c>
      <c r="C16" s="11">
        <v>101.61</v>
      </c>
      <c r="D16" s="28">
        <v>798</v>
      </c>
      <c r="E16" s="28">
        <v>729</v>
      </c>
      <c r="F16" s="47">
        <f>E16/C16</f>
        <v>7.1744906997342781</v>
      </c>
      <c r="G16" s="28">
        <v>119</v>
      </c>
      <c r="H16" s="28">
        <v>15</v>
      </c>
      <c r="I16" s="28"/>
      <c r="J16" s="28"/>
      <c r="K16" s="28"/>
      <c r="L16" s="28"/>
      <c r="M16" s="28"/>
      <c r="N16" s="28"/>
      <c r="O16" s="28">
        <v>52</v>
      </c>
      <c r="P16" s="28"/>
      <c r="Q16" s="28"/>
      <c r="R16" s="28"/>
      <c r="S16" s="28"/>
      <c r="T16" s="28"/>
      <c r="U16" s="28">
        <v>44</v>
      </c>
      <c r="V16" s="28">
        <v>109</v>
      </c>
      <c r="W16" s="28">
        <v>15</v>
      </c>
      <c r="X16" s="28">
        <v>94</v>
      </c>
      <c r="Y16" s="46">
        <v>13</v>
      </c>
      <c r="Z16" s="28"/>
      <c r="AA16" s="28"/>
      <c r="AB16" s="28"/>
      <c r="AC16" s="28"/>
      <c r="AD16" s="28"/>
      <c r="AE16" s="28"/>
    </row>
    <row r="17" spans="1:31" x14ac:dyDescent="0.25">
      <c r="A17" s="5" t="s">
        <v>31</v>
      </c>
      <c r="B17" s="6" t="s">
        <v>243</v>
      </c>
      <c r="C17" s="7">
        <v>5.5</v>
      </c>
      <c r="D17" s="28">
        <v>74</v>
      </c>
      <c r="E17" s="28">
        <v>47</v>
      </c>
      <c r="F17" s="47">
        <f>E17/C17</f>
        <v>8.545454545454545</v>
      </c>
      <c r="G17" s="28">
        <v>18</v>
      </c>
      <c r="H17" s="28">
        <v>24.3</v>
      </c>
      <c r="I17" s="28"/>
      <c r="J17" s="28"/>
      <c r="K17" s="28"/>
      <c r="L17" s="28"/>
      <c r="M17" s="28"/>
      <c r="N17" s="28"/>
      <c r="O17" s="28">
        <v>3</v>
      </c>
      <c r="P17" s="28"/>
      <c r="Q17" s="28"/>
      <c r="R17" s="28"/>
      <c r="S17" s="28"/>
      <c r="T17" s="28"/>
      <c r="U17" s="28">
        <v>16.600000000000001</v>
      </c>
      <c r="V17" s="28">
        <v>7</v>
      </c>
      <c r="W17" s="28">
        <v>15</v>
      </c>
      <c r="X17" s="28">
        <v>7</v>
      </c>
      <c r="Y17" s="46">
        <v>14.8</v>
      </c>
      <c r="Z17" s="28"/>
      <c r="AA17" s="28"/>
      <c r="AB17" s="28"/>
      <c r="AC17" s="28"/>
      <c r="AD17" s="28"/>
      <c r="AE17" s="28"/>
    </row>
    <row r="18" spans="1:3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 x14ac:dyDescent="0.25">
      <c r="A19" s="5" t="s">
        <v>37</v>
      </c>
      <c r="B19" s="6" t="s">
        <v>26</v>
      </c>
      <c r="C19" s="7">
        <v>398.77</v>
      </c>
      <c r="D19" s="29">
        <v>2019</v>
      </c>
      <c r="E19" s="29">
        <v>1129</v>
      </c>
      <c r="F19" s="30">
        <f>E19/C19</f>
        <v>2.8312059583218399</v>
      </c>
      <c r="G19" s="29">
        <v>237</v>
      </c>
      <c r="H19" s="33">
        <f>G19*100/E19</f>
        <v>20.992028343666963</v>
      </c>
      <c r="I19" s="29">
        <v>0</v>
      </c>
      <c r="J19" s="29">
        <v>36</v>
      </c>
      <c r="K19" s="29">
        <v>0</v>
      </c>
      <c r="L19" s="29">
        <v>0</v>
      </c>
      <c r="M19" s="29">
        <v>127</v>
      </c>
      <c r="N19" s="29">
        <v>74</v>
      </c>
      <c r="O19" s="29">
        <v>102</v>
      </c>
      <c r="P19" s="29">
        <v>18</v>
      </c>
      <c r="Q19" s="29">
        <v>0</v>
      </c>
      <c r="R19" s="29">
        <v>0</v>
      </c>
      <c r="S19" s="29">
        <v>57</v>
      </c>
      <c r="T19" s="29">
        <v>27</v>
      </c>
      <c r="U19" s="29">
        <v>43</v>
      </c>
      <c r="V19" s="29">
        <v>90</v>
      </c>
      <c r="W19" s="29">
        <v>8</v>
      </c>
      <c r="X19" s="42">
        <v>86</v>
      </c>
      <c r="Y19" s="42">
        <v>7.6</v>
      </c>
      <c r="Z19" s="42">
        <v>0</v>
      </c>
      <c r="AA19" s="42">
        <v>4</v>
      </c>
      <c r="AB19" s="42">
        <v>0</v>
      </c>
      <c r="AC19" s="42">
        <v>0</v>
      </c>
      <c r="AD19" s="42">
        <v>51</v>
      </c>
      <c r="AE19" s="42">
        <v>31</v>
      </c>
    </row>
    <row r="20" spans="1:31" ht="76.5" x14ac:dyDescent="0.25">
      <c r="A20" s="5" t="s">
        <v>256</v>
      </c>
      <c r="B20" s="6" t="s">
        <v>354</v>
      </c>
      <c r="C20" s="7"/>
      <c r="D20" s="29"/>
      <c r="E20" s="29"/>
      <c r="F20" s="30"/>
      <c r="G20" s="29">
        <v>4</v>
      </c>
      <c r="H20" s="33">
        <v>0.4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/>
      <c r="V20" s="29"/>
      <c r="W20" s="29"/>
      <c r="X20" s="42">
        <v>4</v>
      </c>
      <c r="Y20" s="42">
        <v>0.4</v>
      </c>
      <c r="Z20" s="42"/>
      <c r="AA20" s="42"/>
      <c r="AB20" s="42"/>
      <c r="AC20" s="42"/>
      <c r="AD20" s="42">
        <v>4</v>
      </c>
      <c r="AE20" s="42"/>
    </row>
    <row r="21" spans="1:31" ht="38.25" x14ac:dyDescent="0.25">
      <c r="A21" s="5" t="s">
        <v>38</v>
      </c>
      <c r="B21" s="6" t="s">
        <v>30</v>
      </c>
      <c r="C21" s="9">
        <v>77.67</v>
      </c>
      <c r="D21" s="29">
        <v>709</v>
      </c>
      <c r="E21" s="29">
        <v>688</v>
      </c>
      <c r="F21" s="30">
        <f t="shared" ref="F21:F28" si="0">E21/C21</f>
        <v>8.8579889275138406</v>
      </c>
      <c r="G21" s="29">
        <v>127</v>
      </c>
      <c r="H21" s="33">
        <f t="shared" ref="H21:H28" si="1">G21*100/E21</f>
        <v>18.459302325581394</v>
      </c>
      <c r="I21" s="29"/>
      <c r="J21" s="29"/>
      <c r="K21" s="29"/>
      <c r="L21" s="29"/>
      <c r="M21" s="29"/>
      <c r="N21" s="29"/>
      <c r="O21" s="29">
        <v>76</v>
      </c>
      <c r="P21" s="29"/>
      <c r="Q21" s="29"/>
      <c r="R21" s="29"/>
      <c r="S21" s="29"/>
      <c r="T21" s="29"/>
      <c r="U21" s="29">
        <v>60</v>
      </c>
      <c r="V21" s="29">
        <v>103</v>
      </c>
      <c r="W21" s="29">
        <v>15</v>
      </c>
      <c r="X21" s="42">
        <v>96</v>
      </c>
      <c r="Y21" s="50">
        <v>14</v>
      </c>
      <c r="Z21" s="42"/>
      <c r="AA21" s="42"/>
      <c r="AB21" s="42"/>
      <c r="AC21" s="42"/>
      <c r="AD21" s="42"/>
      <c r="AE21" s="42"/>
    </row>
    <row r="22" spans="1:31" ht="15.75" x14ac:dyDescent="0.25">
      <c r="A22" s="5" t="s">
        <v>40</v>
      </c>
      <c r="B22" s="10" t="s">
        <v>32</v>
      </c>
      <c r="C22" s="7">
        <v>24.202999999999999</v>
      </c>
      <c r="D22" s="29">
        <v>167</v>
      </c>
      <c r="E22" s="29">
        <v>168</v>
      </c>
      <c r="F22" s="30">
        <f t="shared" si="0"/>
        <v>6.941288270049168</v>
      </c>
      <c r="G22" s="29">
        <v>20</v>
      </c>
      <c r="H22" s="33">
        <f t="shared" si="1"/>
        <v>11.904761904761905</v>
      </c>
      <c r="I22" s="29"/>
      <c r="J22" s="29"/>
      <c r="K22" s="29"/>
      <c r="L22" s="29"/>
      <c r="M22" s="29"/>
      <c r="N22" s="29"/>
      <c r="O22" s="29">
        <v>16</v>
      </c>
      <c r="P22" s="29"/>
      <c r="Q22" s="29"/>
      <c r="R22" s="29"/>
      <c r="S22" s="29"/>
      <c r="T22" s="29"/>
      <c r="U22" s="29">
        <v>80</v>
      </c>
      <c r="V22" s="29">
        <v>25</v>
      </c>
      <c r="W22" s="29">
        <v>15</v>
      </c>
      <c r="X22" s="29">
        <v>25</v>
      </c>
      <c r="Y22" s="33">
        <v>15</v>
      </c>
      <c r="Z22" s="29"/>
      <c r="AA22" s="29"/>
      <c r="AB22" s="29"/>
      <c r="AC22" s="29"/>
      <c r="AD22" s="29"/>
      <c r="AE22" s="29"/>
    </row>
    <row r="23" spans="1:31" ht="15.75" x14ac:dyDescent="0.25">
      <c r="A23" s="5" t="s">
        <v>42</v>
      </c>
      <c r="B23" s="6" t="s">
        <v>33</v>
      </c>
      <c r="C23" s="11">
        <v>20.62</v>
      </c>
      <c r="D23" s="29">
        <v>144</v>
      </c>
      <c r="E23" s="29">
        <v>289</v>
      </c>
      <c r="F23" s="30">
        <f t="shared" si="0"/>
        <v>14.015518913676042</v>
      </c>
      <c r="G23" s="29">
        <v>21</v>
      </c>
      <c r="H23" s="33">
        <f t="shared" si="1"/>
        <v>7.2664359861591699</v>
      </c>
      <c r="I23" s="29"/>
      <c r="J23" s="29"/>
      <c r="K23" s="29"/>
      <c r="L23" s="29"/>
      <c r="M23" s="29"/>
      <c r="N23" s="29"/>
      <c r="O23" s="29">
        <v>21</v>
      </c>
      <c r="P23" s="29"/>
      <c r="Q23" s="29"/>
      <c r="R23" s="29"/>
      <c r="S23" s="29"/>
      <c r="T23" s="29"/>
      <c r="U23" s="29">
        <v>100</v>
      </c>
      <c r="V23" s="29">
        <v>72</v>
      </c>
      <c r="W23" s="29">
        <v>25</v>
      </c>
      <c r="X23" s="42">
        <v>24</v>
      </c>
      <c r="Y23" s="50">
        <v>8.3000000000000007</v>
      </c>
      <c r="Z23" s="42"/>
      <c r="AA23" s="42"/>
      <c r="AB23" s="42"/>
      <c r="AC23" s="42"/>
      <c r="AD23" s="42"/>
      <c r="AE23" s="42"/>
    </row>
    <row r="24" spans="1:31" ht="15.75" x14ac:dyDescent="0.25">
      <c r="A24" s="5" t="s">
        <v>257</v>
      </c>
      <c r="B24" s="6" t="s">
        <v>343</v>
      </c>
      <c r="C24" s="11">
        <v>21.3</v>
      </c>
      <c r="D24" s="29">
        <v>175</v>
      </c>
      <c r="E24" s="29">
        <v>127</v>
      </c>
      <c r="F24" s="30">
        <f t="shared" si="0"/>
        <v>5.9624413145539901</v>
      </c>
      <c r="G24" s="29">
        <v>20</v>
      </c>
      <c r="H24" s="33">
        <f t="shared" si="1"/>
        <v>15.748031496062993</v>
      </c>
      <c r="I24" s="29"/>
      <c r="J24" s="29"/>
      <c r="K24" s="29"/>
      <c r="L24" s="29"/>
      <c r="M24" s="29"/>
      <c r="N24" s="29"/>
      <c r="O24" s="29">
        <v>16</v>
      </c>
      <c r="P24" s="29"/>
      <c r="Q24" s="29"/>
      <c r="R24" s="29"/>
      <c r="S24" s="29"/>
      <c r="T24" s="29"/>
      <c r="U24" s="29">
        <v>80</v>
      </c>
      <c r="V24" s="29">
        <v>15</v>
      </c>
      <c r="W24" s="29">
        <v>12</v>
      </c>
      <c r="X24" s="29">
        <v>15</v>
      </c>
      <c r="Y24" s="33">
        <v>11.8</v>
      </c>
      <c r="Z24" s="29"/>
      <c r="AA24" s="29"/>
      <c r="AB24" s="29"/>
      <c r="AC24" s="29"/>
      <c r="AD24" s="29"/>
      <c r="AE24" s="29"/>
    </row>
    <row r="25" spans="1:31" ht="38.25" x14ac:dyDescent="0.25">
      <c r="A25" s="5" t="s">
        <v>258</v>
      </c>
      <c r="B25" s="6" t="s">
        <v>34</v>
      </c>
      <c r="C25" s="11">
        <v>50</v>
      </c>
      <c r="D25" s="29">
        <v>164</v>
      </c>
      <c r="E25" s="29">
        <v>157</v>
      </c>
      <c r="F25" s="30">
        <f t="shared" si="0"/>
        <v>3.14</v>
      </c>
      <c r="G25" s="29">
        <v>15</v>
      </c>
      <c r="H25" s="33">
        <f t="shared" si="1"/>
        <v>9.5541401273885356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18</v>
      </c>
      <c r="W25" s="29">
        <v>12</v>
      </c>
      <c r="X25" s="42">
        <v>14</v>
      </c>
      <c r="Y25" s="50">
        <v>8.5</v>
      </c>
      <c r="Z25" s="42"/>
      <c r="AA25" s="42"/>
      <c r="AB25" s="42"/>
      <c r="AC25" s="42"/>
      <c r="AD25" s="42"/>
      <c r="AE25" s="42"/>
    </row>
    <row r="26" spans="1:31" s="36" customFormat="1" ht="76.5" x14ac:dyDescent="0.25">
      <c r="A26" s="5" t="s">
        <v>261</v>
      </c>
      <c r="B26" s="6" t="s">
        <v>354</v>
      </c>
      <c r="C26" s="11" t="s">
        <v>28</v>
      </c>
      <c r="D26" s="29"/>
      <c r="E26" s="29"/>
      <c r="F26" s="30"/>
      <c r="G26" s="29">
        <v>4</v>
      </c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42">
        <v>4</v>
      </c>
      <c r="Y26" s="42">
        <v>2.4</v>
      </c>
      <c r="Z26" s="42"/>
      <c r="AA26" s="42"/>
      <c r="AB26" s="42"/>
      <c r="AC26" s="42"/>
      <c r="AD26" s="42"/>
      <c r="AE26" s="42"/>
    </row>
    <row r="27" spans="1:31" ht="15.75" x14ac:dyDescent="0.25">
      <c r="A27" s="5" t="s">
        <v>259</v>
      </c>
      <c r="B27" s="6" t="s">
        <v>35</v>
      </c>
      <c r="C27" s="11">
        <v>33.630000000000003</v>
      </c>
      <c r="D27" s="29">
        <v>203</v>
      </c>
      <c r="E27" s="29">
        <v>204</v>
      </c>
      <c r="F27" s="30">
        <f t="shared" si="0"/>
        <v>6.0660124888492417</v>
      </c>
      <c r="G27" s="29">
        <v>16</v>
      </c>
      <c r="H27" s="33">
        <f t="shared" si="1"/>
        <v>7.8431372549019605</v>
      </c>
      <c r="I27" s="29"/>
      <c r="J27" s="29"/>
      <c r="K27" s="29"/>
      <c r="L27" s="29"/>
      <c r="M27" s="29"/>
      <c r="N27" s="29"/>
      <c r="O27" s="29">
        <v>11</v>
      </c>
      <c r="P27" s="29"/>
      <c r="Q27" s="29"/>
      <c r="R27" s="29"/>
      <c r="S27" s="29"/>
      <c r="T27" s="29"/>
      <c r="U27" s="29">
        <v>68</v>
      </c>
      <c r="V27" s="29">
        <v>30</v>
      </c>
      <c r="W27" s="29">
        <v>15</v>
      </c>
      <c r="X27" s="42">
        <v>20</v>
      </c>
      <c r="Y27" s="42">
        <v>9.8000000000000007</v>
      </c>
      <c r="Z27" s="42"/>
      <c r="AA27" s="42"/>
      <c r="AB27" s="42"/>
      <c r="AC27" s="42"/>
      <c r="AD27" s="42"/>
      <c r="AE27" s="42"/>
    </row>
    <row r="28" spans="1:31" ht="15.75" x14ac:dyDescent="0.25">
      <c r="A28" s="5" t="s">
        <v>260</v>
      </c>
      <c r="B28" s="6" t="s">
        <v>36</v>
      </c>
      <c r="C28" s="11">
        <v>36.83</v>
      </c>
      <c r="D28" s="29">
        <v>245</v>
      </c>
      <c r="E28" s="29">
        <v>265</v>
      </c>
      <c r="F28" s="30">
        <f t="shared" si="0"/>
        <v>7.1952212869942986</v>
      </c>
      <c r="G28" s="29">
        <v>36</v>
      </c>
      <c r="H28" s="33">
        <f t="shared" si="1"/>
        <v>13.584905660377359</v>
      </c>
      <c r="I28" s="29"/>
      <c r="J28" s="29"/>
      <c r="K28" s="29"/>
      <c r="L28" s="29"/>
      <c r="M28" s="29"/>
      <c r="N28" s="29"/>
      <c r="O28" s="29">
        <v>12</v>
      </c>
      <c r="P28" s="29"/>
      <c r="Q28" s="29"/>
      <c r="R28" s="29"/>
      <c r="S28" s="29"/>
      <c r="T28" s="29"/>
      <c r="U28" s="29">
        <v>33.299999999999997</v>
      </c>
      <c r="V28" s="29">
        <v>39</v>
      </c>
      <c r="W28" s="29">
        <v>15</v>
      </c>
      <c r="X28" s="42">
        <v>39</v>
      </c>
      <c r="Y28" s="42">
        <v>15</v>
      </c>
      <c r="Z28" s="42"/>
      <c r="AA28" s="42"/>
      <c r="AB28" s="42"/>
      <c r="AC28" s="42"/>
      <c r="AD28" s="42"/>
      <c r="AE28" s="42"/>
    </row>
    <row r="29" spans="1:31" ht="15.75" customHeight="1" x14ac:dyDescent="0.25">
      <c r="A29" s="143" t="s">
        <v>262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36" customFormat="1" ht="15.75" x14ac:dyDescent="0.25">
      <c r="A30" s="5" t="s">
        <v>44</v>
      </c>
      <c r="B30" s="6" t="s">
        <v>26</v>
      </c>
      <c r="C30" s="11">
        <v>425.3</v>
      </c>
      <c r="D30" s="29">
        <v>61</v>
      </c>
      <c r="E30" s="29">
        <v>514</v>
      </c>
      <c r="F30" s="30">
        <f>E30/C30</f>
        <v>1.2085586644721373</v>
      </c>
      <c r="G30" s="29">
        <v>79</v>
      </c>
      <c r="H30" s="29">
        <f>G30*100/D30</f>
        <v>129.50819672131146</v>
      </c>
      <c r="I30" s="29">
        <v>0</v>
      </c>
      <c r="J30" s="29">
        <v>11</v>
      </c>
      <c r="K30" s="29">
        <v>0</v>
      </c>
      <c r="L30" s="29">
        <v>0</v>
      </c>
      <c r="M30" s="29">
        <v>44</v>
      </c>
      <c r="N30" s="29">
        <v>24</v>
      </c>
      <c r="O30" s="29">
        <v>51</v>
      </c>
      <c r="P30" s="29">
        <v>0</v>
      </c>
      <c r="Q30" s="29">
        <v>0</v>
      </c>
      <c r="R30" s="29">
        <v>0</v>
      </c>
      <c r="S30" s="29">
        <v>34</v>
      </c>
      <c r="T30" s="29">
        <v>17</v>
      </c>
      <c r="U30" s="29">
        <f>O30*100/G30</f>
        <v>64.556962025316452</v>
      </c>
      <c r="V30" s="29">
        <v>41</v>
      </c>
      <c r="W30" s="29">
        <v>8</v>
      </c>
      <c r="X30" s="35">
        <v>41</v>
      </c>
      <c r="Y30" s="63">
        <f>X30*100/E30</f>
        <v>7.9766536964980546</v>
      </c>
      <c r="Z30" s="35">
        <v>0</v>
      </c>
      <c r="AA30" s="35">
        <v>6</v>
      </c>
      <c r="AB30" s="35">
        <v>0</v>
      </c>
      <c r="AC30" s="35">
        <v>0</v>
      </c>
      <c r="AD30" s="35">
        <v>22</v>
      </c>
      <c r="AE30" s="35">
        <v>13</v>
      </c>
    </row>
    <row r="31" spans="1:31" s="36" customFormat="1" ht="51" x14ac:dyDescent="0.25">
      <c r="A31" s="5" t="s">
        <v>46</v>
      </c>
      <c r="B31" s="6" t="s">
        <v>39</v>
      </c>
      <c r="C31" s="11">
        <v>61.19</v>
      </c>
      <c r="D31" s="29">
        <v>377</v>
      </c>
      <c r="E31" s="29">
        <v>379</v>
      </c>
      <c r="F31" s="30">
        <f>E31/C31</f>
        <v>6.1938225200196113</v>
      </c>
      <c r="G31" s="29">
        <v>52</v>
      </c>
      <c r="H31" s="29">
        <f>G31*100/D31</f>
        <v>13.793103448275861</v>
      </c>
      <c r="I31" s="29"/>
      <c r="J31" s="29"/>
      <c r="K31" s="29"/>
      <c r="L31" s="29"/>
      <c r="M31" s="29"/>
      <c r="N31" s="29"/>
      <c r="O31" s="29">
        <v>15</v>
      </c>
      <c r="P31" s="29"/>
      <c r="Q31" s="29"/>
      <c r="R31" s="29"/>
      <c r="S31" s="29"/>
      <c r="T31" s="29"/>
      <c r="U31" s="29">
        <f>O31*100/G31</f>
        <v>28.846153846153847</v>
      </c>
      <c r="V31" s="29">
        <v>56</v>
      </c>
      <c r="W31" s="29">
        <v>15</v>
      </c>
      <c r="X31" s="42">
        <v>56</v>
      </c>
      <c r="Y31" s="63">
        <f>X31*100/E31</f>
        <v>14.775725593667547</v>
      </c>
      <c r="Z31" s="42"/>
      <c r="AA31" s="42"/>
      <c r="AB31" s="42"/>
      <c r="AC31" s="42"/>
      <c r="AD31" s="42"/>
      <c r="AE31" s="42"/>
    </row>
    <row r="32" spans="1:31" s="36" customFormat="1" ht="15.75" x14ac:dyDescent="0.25">
      <c r="A32" s="5" t="s">
        <v>48</v>
      </c>
      <c r="B32" s="6" t="s">
        <v>41</v>
      </c>
      <c r="C32" s="11">
        <v>79.22</v>
      </c>
      <c r="D32" s="29">
        <v>857</v>
      </c>
      <c r="E32" s="29">
        <v>890</v>
      </c>
      <c r="F32" s="30">
        <f>E32/C32</f>
        <v>11.234536733148195</v>
      </c>
      <c r="G32" s="29">
        <v>154</v>
      </c>
      <c r="H32" s="29">
        <f>G32*100/D32</f>
        <v>17.969661610268378</v>
      </c>
      <c r="I32" s="29"/>
      <c r="J32" s="29"/>
      <c r="K32" s="29"/>
      <c r="L32" s="29"/>
      <c r="M32" s="29"/>
      <c r="N32" s="29"/>
      <c r="O32" s="29">
        <v>30</v>
      </c>
      <c r="P32" s="29"/>
      <c r="Q32" s="29"/>
      <c r="R32" s="29"/>
      <c r="S32" s="29"/>
      <c r="T32" s="29"/>
      <c r="U32" s="29">
        <f>O32*100/G32</f>
        <v>19.480519480519479</v>
      </c>
      <c r="V32" s="29">
        <v>160</v>
      </c>
      <c r="W32" s="29">
        <v>18</v>
      </c>
      <c r="X32" s="35">
        <v>160</v>
      </c>
      <c r="Y32" s="63">
        <f>X32*100/E32</f>
        <v>17.977528089887642</v>
      </c>
      <c r="Z32" s="35"/>
      <c r="AA32" s="35"/>
      <c r="AB32" s="35"/>
      <c r="AC32" s="35"/>
      <c r="AD32" s="35"/>
      <c r="AE32" s="35"/>
    </row>
    <row r="33" spans="1:31" s="36" customFormat="1" ht="15.75" x14ac:dyDescent="0.25">
      <c r="A33" s="5" t="s">
        <v>50</v>
      </c>
      <c r="B33" s="6" t="s">
        <v>43</v>
      </c>
      <c r="C33" s="7">
        <v>80.819999999999993</v>
      </c>
      <c r="D33" s="29">
        <v>405</v>
      </c>
      <c r="E33" s="29">
        <v>474</v>
      </c>
      <c r="F33" s="30">
        <f>E33/C33</f>
        <v>5.8648849294729031</v>
      </c>
      <c r="G33" s="29">
        <v>28</v>
      </c>
      <c r="H33" s="29">
        <f>G33*100/D33</f>
        <v>6.9135802469135799</v>
      </c>
      <c r="I33" s="29"/>
      <c r="J33" s="29"/>
      <c r="K33" s="29"/>
      <c r="L33" s="29"/>
      <c r="M33" s="29"/>
      <c r="N33" s="29"/>
      <c r="O33" s="29">
        <v>17</v>
      </c>
      <c r="P33" s="29"/>
      <c r="Q33" s="29"/>
      <c r="R33" s="29"/>
      <c r="S33" s="29"/>
      <c r="T33" s="29"/>
      <c r="U33" s="29">
        <f>O33*100/G33</f>
        <v>60.714285714285715</v>
      </c>
      <c r="V33" s="29">
        <v>56</v>
      </c>
      <c r="W33" s="29">
        <v>12</v>
      </c>
      <c r="X33" s="35">
        <v>56</v>
      </c>
      <c r="Y33" s="63">
        <f>X33*100/E33</f>
        <v>11.814345991561181</v>
      </c>
      <c r="Z33" s="35"/>
      <c r="AA33" s="35"/>
      <c r="AB33" s="35"/>
      <c r="AC33" s="35"/>
      <c r="AD33" s="35"/>
      <c r="AE33" s="35"/>
    </row>
    <row r="34" spans="1:31" ht="15.75" customHeight="1" x14ac:dyDescent="0.25">
      <c r="A34" s="143" t="s">
        <v>332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5.75" x14ac:dyDescent="0.25">
      <c r="A35" s="5" t="s">
        <v>52</v>
      </c>
      <c r="B35" s="6" t="s">
        <v>45</v>
      </c>
      <c r="C35" s="11">
        <v>222.18</v>
      </c>
      <c r="D35" s="29">
        <v>1551</v>
      </c>
      <c r="E35" s="29">
        <v>479</v>
      </c>
      <c r="F35" s="30">
        <f>E35/C35</f>
        <v>2.1559096228283372</v>
      </c>
      <c r="G35" s="29">
        <v>232</v>
      </c>
      <c r="H35" s="30">
        <f>G35*100/D35</f>
        <v>14.958091553836235</v>
      </c>
      <c r="I35" s="29">
        <v>0</v>
      </c>
      <c r="J35" s="29">
        <v>34</v>
      </c>
      <c r="K35" s="29">
        <v>0</v>
      </c>
      <c r="L35" s="29">
        <v>0</v>
      </c>
      <c r="M35" s="29">
        <v>128</v>
      </c>
      <c r="N35" s="29">
        <v>70</v>
      </c>
      <c r="O35" s="29">
        <v>62</v>
      </c>
      <c r="P35" s="29">
        <v>0</v>
      </c>
      <c r="Q35" s="29">
        <v>0</v>
      </c>
      <c r="R35" s="29">
        <v>0</v>
      </c>
      <c r="S35" s="29">
        <v>57</v>
      </c>
      <c r="T35" s="29">
        <v>5</v>
      </c>
      <c r="U35" s="29">
        <f>O35*100/G35</f>
        <v>26.724137931034484</v>
      </c>
      <c r="V35" s="29">
        <v>38</v>
      </c>
      <c r="W35" s="29">
        <v>8</v>
      </c>
      <c r="X35" s="42">
        <v>38</v>
      </c>
      <c r="Y35" s="32">
        <v>8</v>
      </c>
      <c r="Z35" s="32">
        <v>0</v>
      </c>
      <c r="AA35" s="32">
        <v>5</v>
      </c>
      <c r="AB35" s="32">
        <v>0</v>
      </c>
      <c r="AC35" s="32">
        <v>0</v>
      </c>
      <c r="AD35" s="32">
        <v>21</v>
      </c>
      <c r="AE35" s="32">
        <v>12</v>
      </c>
    </row>
    <row r="36" spans="1:31" ht="38.25" x14ac:dyDescent="0.25">
      <c r="A36" s="5" t="s">
        <v>53</v>
      </c>
      <c r="B36" s="6" t="s">
        <v>47</v>
      </c>
      <c r="C36" s="11">
        <v>143.47</v>
      </c>
      <c r="D36" s="29">
        <v>1589</v>
      </c>
      <c r="E36" s="29">
        <v>1492</v>
      </c>
      <c r="F36" s="30">
        <f>E36/C36</f>
        <v>10.399386631351502</v>
      </c>
      <c r="G36" s="29">
        <v>286</v>
      </c>
      <c r="H36" s="30">
        <f>G36*100/D36</f>
        <v>17.998741346758969</v>
      </c>
      <c r="I36" s="29"/>
      <c r="J36" s="29"/>
      <c r="K36" s="29"/>
      <c r="L36" s="29"/>
      <c r="M36" s="29"/>
      <c r="N36" s="29"/>
      <c r="O36" s="29">
        <v>156</v>
      </c>
      <c r="P36" s="29"/>
      <c r="Q36" s="29"/>
      <c r="R36" s="29"/>
      <c r="S36" s="29"/>
      <c r="T36" s="29"/>
      <c r="U36" s="29">
        <f>O36*100/G36</f>
        <v>54.545454545454547</v>
      </c>
      <c r="V36" s="29">
        <v>268</v>
      </c>
      <c r="W36" s="29">
        <v>18</v>
      </c>
      <c r="X36" s="42">
        <v>238</v>
      </c>
      <c r="Y36" s="32">
        <v>15.9</v>
      </c>
      <c r="Z36" s="32"/>
      <c r="AA36" s="32"/>
      <c r="AB36" s="32"/>
      <c r="AC36" s="32"/>
      <c r="AD36" s="32"/>
      <c r="AE36" s="32"/>
    </row>
    <row r="37" spans="1:31" ht="38.25" x14ac:dyDescent="0.25">
      <c r="A37" s="5" t="s">
        <v>55</v>
      </c>
      <c r="B37" s="6" t="s">
        <v>49</v>
      </c>
      <c r="C37" s="11">
        <v>12.04</v>
      </c>
      <c r="D37" s="29">
        <v>112</v>
      </c>
      <c r="E37" s="29">
        <v>103</v>
      </c>
      <c r="F37" s="30">
        <f>E37/C37</f>
        <v>8.5548172757475083</v>
      </c>
      <c r="G37" s="29">
        <v>12</v>
      </c>
      <c r="H37" s="30">
        <f>G37*100/D37</f>
        <v>10.714285714285714</v>
      </c>
      <c r="I37" s="29"/>
      <c r="J37" s="29"/>
      <c r="K37" s="29"/>
      <c r="L37" s="29"/>
      <c r="M37" s="29"/>
      <c r="N37" s="29"/>
      <c r="O37" s="29">
        <v>12</v>
      </c>
      <c r="P37" s="29"/>
      <c r="Q37" s="29"/>
      <c r="R37" s="29"/>
      <c r="S37" s="29"/>
      <c r="T37" s="29"/>
      <c r="U37" s="29">
        <f>O37*100/G37</f>
        <v>100</v>
      </c>
      <c r="V37" s="29">
        <v>15</v>
      </c>
      <c r="W37" s="29">
        <v>15</v>
      </c>
      <c r="X37" s="42">
        <v>12</v>
      </c>
      <c r="Y37" s="42">
        <v>11.6</v>
      </c>
      <c r="Z37" s="42"/>
      <c r="AA37" s="42"/>
      <c r="AB37" s="42"/>
      <c r="AC37" s="42"/>
      <c r="AD37" s="42"/>
      <c r="AE37" s="42"/>
    </row>
    <row r="38" spans="1:31" ht="15.75" x14ac:dyDescent="0.25">
      <c r="A38" s="5" t="s">
        <v>57</v>
      </c>
      <c r="B38" s="12" t="s">
        <v>51</v>
      </c>
      <c r="C38" s="13">
        <v>51.435000000000002</v>
      </c>
      <c r="D38" s="29">
        <v>236</v>
      </c>
      <c r="E38" s="29">
        <v>291</v>
      </c>
      <c r="F38" s="30">
        <f>E38/C38</f>
        <v>5.6576261300670749</v>
      </c>
      <c r="G38" s="29">
        <v>19</v>
      </c>
      <c r="H38" s="30">
        <f>G38*100/D38</f>
        <v>8.0508474576271194</v>
      </c>
      <c r="I38" s="29"/>
      <c r="J38" s="29"/>
      <c r="K38" s="29"/>
      <c r="L38" s="29"/>
      <c r="M38" s="29"/>
      <c r="N38" s="29"/>
      <c r="O38" s="29">
        <v>0</v>
      </c>
      <c r="P38" s="29"/>
      <c r="Q38" s="29"/>
      <c r="R38" s="29"/>
      <c r="S38" s="29"/>
      <c r="T38" s="29"/>
      <c r="U38" s="29">
        <v>0</v>
      </c>
      <c r="V38" s="29">
        <v>34</v>
      </c>
      <c r="W38" s="29">
        <v>12</v>
      </c>
      <c r="X38" s="42">
        <v>34</v>
      </c>
      <c r="Y38" s="42">
        <v>11.5</v>
      </c>
      <c r="Z38" s="42"/>
      <c r="AA38" s="42"/>
      <c r="AB38" s="42"/>
      <c r="AC38" s="42"/>
      <c r="AD38" s="42"/>
      <c r="AE38" s="42"/>
    </row>
    <row r="39" spans="1:31" ht="15.75" customHeight="1" x14ac:dyDescent="0.25">
      <c r="A39" s="143" t="s">
        <v>263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15.75" x14ac:dyDescent="0.25">
      <c r="A40" s="14" t="s">
        <v>59</v>
      </c>
      <c r="B40" s="10" t="s">
        <v>45</v>
      </c>
      <c r="C40" s="15">
        <v>163.22</v>
      </c>
      <c r="D40" s="34">
        <v>415</v>
      </c>
      <c r="E40" s="34">
        <v>269</v>
      </c>
      <c r="F40" s="49">
        <f>E40/C40</f>
        <v>1.648082342850141</v>
      </c>
      <c r="G40" s="34">
        <v>33</v>
      </c>
      <c r="H40" s="48">
        <f>G40*100/D40</f>
        <v>7.9518072289156629</v>
      </c>
      <c r="I40" s="34">
        <v>0</v>
      </c>
      <c r="J40" s="34">
        <v>4</v>
      </c>
      <c r="K40" s="34">
        <v>0</v>
      </c>
      <c r="L40" s="34">
        <v>0</v>
      </c>
      <c r="M40" s="34">
        <v>19</v>
      </c>
      <c r="N40" s="34">
        <v>10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f>O40*100/G40</f>
        <v>0</v>
      </c>
      <c r="V40" s="34">
        <v>21</v>
      </c>
      <c r="W40" s="34">
        <v>8</v>
      </c>
      <c r="X40" s="34">
        <v>21</v>
      </c>
      <c r="Y40" s="34">
        <v>7.8</v>
      </c>
      <c r="Z40" s="34">
        <v>0</v>
      </c>
      <c r="AA40" s="34">
        <v>3</v>
      </c>
      <c r="AB40" s="34">
        <v>0</v>
      </c>
      <c r="AC40" s="34">
        <v>0</v>
      </c>
      <c r="AD40" s="34">
        <v>11</v>
      </c>
      <c r="AE40" s="34">
        <v>7</v>
      </c>
    </row>
    <row r="41" spans="1:31" ht="38.25" x14ac:dyDescent="0.25">
      <c r="A41" s="14" t="s">
        <v>60</v>
      </c>
      <c r="B41" s="10" t="s">
        <v>54</v>
      </c>
      <c r="C41" s="15">
        <v>279.41699999999997</v>
      </c>
      <c r="D41" s="34">
        <v>2343</v>
      </c>
      <c r="E41" s="34">
        <v>1910</v>
      </c>
      <c r="F41" s="49">
        <f>E41/C41</f>
        <v>6.8356613949759684</v>
      </c>
      <c r="G41" s="34">
        <v>351</v>
      </c>
      <c r="H41" s="48">
        <f>G41*100/D41</f>
        <v>14.980793854033291</v>
      </c>
      <c r="I41" s="34"/>
      <c r="J41" s="34"/>
      <c r="K41" s="34"/>
      <c r="L41" s="34"/>
      <c r="M41" s="34"/>
      <c r="N41" s="34"/>
      <c r="O41" s="34">
        <v>186</v>
      </c>
      <c r="P41" s="34"/>
      <c r="Q41" s="34"/>
      <c r="R41" s="34"/>
      <c r="S41" s="34"/>
      <c r="T41" s="34"/>
      <c r="U41" s="34">
        <f>O41*100/G41</f>
        <v>52.991452991452988</v>
      </c>
      <c r="V41" s="34">
        <v>286</v>
      </c>
      <c r="W41" s="34">
        <v>15</v>
      </c>
      <c r="X41" s="34">
        <v>248</v>
      </c>
      <c r="Y41" s="34">
        <v>13</v>
      </c>
      <c r="Z41" s="34"/>
      <c r="AA41" s="34"/>
      <c r="AB41" s="34"/>
      <c r="AC41" s="34"/>
      <c r="AD41" s="34"/>
      <c r="AE41" s="34"/>
    </row>
    <row r="42" spans="1:31" ht="51" x14ac:dyDescent="0.25">
      <c r="A42" s="14" t="s">
        <v>62</v>
      </c>
      <c r="B42" s="10" t="s">
        <v>56</v>
      </c>
      <c r="C42" s="15">
        <v>65.27</v>
      </c>
      <c r="D42" s="34">
        <v>771</v>
      </c>
      <c r="E42" s="34">
        <v>754</v>
      </c>
      <c r="F42" s="49">
        <f>E42/C42</f>
        <v>11.552014708135438</v>
      </c>
      <c r="G42" s="34">
        <v>115</v>
      </c>
      <c r="H42" s="48">
        <f>G42*100/D42</f>
        <v>14.915693904020753</v>
      </c>
      <c r="I42" s="34"/>
      <c r="J42" s="34"/>
      <c r="K42" s="34"/>
      <c r="L42" s="34"/>
      <c r="M42" s="34"/>
      <c r="N42" s="34"/>
      <c r="O42" s="34">
        <v>114</v>
      </c>
      <c r="P42" s="34"/>
      <c r="Q42" s="34"/>
      <c r="R42" s="34"/>
      <c r="S42" s="34"/>
      <c r="T42" s="34"/>
      <c r="U42" s="34">
        <f>O42*100/G42</f>
        <v>99.130434782608702</v>
      </c>
      <c r="V42" s="34">
        <v>135</v>
      </c>
      <c r="W42" s="34">
        <v>18</v>
      </c>
      <c r="X42" s="34">
        <v>115</v>
      </c>
      <c r="Y42" s="34">
        <v>15</v>
      </c>
      <c r="Z42" s="34"/>
      <c r="AA42" s="34"/>
      <c r="AB42" s="34"/>
      <c r="AC42" s="34"/>
      <c r="AD42" s="34"/>
      <c r="AE42" s="34"/>
    </row>
    <row r="43" spans="1:31" ht="51" x14ac:dyDescent="0.25">
      <c r="A43" s="14" t="s">
        <v>64</v>
      </c>
      <c r="B43" s="10" t="s">
        <v>58</v>
      </c>
      <c r="C43" s="15">
        <v>33.369999999999997</v>
      </c>
      <c r="D43" s="34">
        <v>80</v>
      </c>
      <c r="E43" s="34">
        <v>68</v>
      </c>
      <c r="F43" s="49">
        <f>E43/C43</f>
        <v>2.0377584656877437</v>
      </c>
      <c r="G43" s="34">
        <v>5</v>
      </c>
      <c r="H43" s="48">
        <f>G43*100/D43</f>
        <v>6.25</v>
      </c>
      <c r="I43" s="34"/>
      <c r="J43" s="34"/>
      <c r="K43" s="34"/>
      <c r="L43" s="34"/>
      <c r="M43" s="34"/>
      <c r="N43" s="34"/>
      <c r="O43" s="34">
        <v>5</v>
      </c>
      <c r="P43" s="34"/>
      <c r="Q43" s="34"/>
      <c r="R43" s="34"/>
      <c r="S43" s="34"/>
      <c r="T43" s="34"/>
      <c r="U43" s="34">
        <f>O43*100/G43</f>
        <v>100</v>
      </c>
      <c r="V43" s="34">
        <v>5</v>
      </c>
      <c r="W43" s="34">
        <v>8</v>
      </c>
      <c r="X43" s="34">
        <v>4</v>
      </c>
      <c r="Y43" s="34">
        <v>7</v>
      </c>
      <c r="Z43" s="34"/>
      <c r="AA43" s="34"/>
      <c r="AB43" s="34"/>
      <c r="AC43" s="34"/>
      <c r="AD43" s="34"/>
      <c r="AE43" s="34"/>
    </row>
    <row r="44" spans="1:31" ht="15.75" x14ac:dyDescent="0.25">
      <c r="A44" s="14" t="s">
        <v>264</v>
      </c>
      <c r="B44" s="6" t="s">
        <v>368</v>
      </c>
      <c r="C44" s="11">
        <v>64.3</v>
      </c>
      <c r="D44" s="29">
        <v>338</v>
      </c>
      <c r="E44" s="29">
        <v>480</v>
      </c>
      <c r="F44" s="49">
        <f>E44/C44</f>
        <v>7.4650077760497666</v>
      </c>
      <c r="G44" s="29">
        <v>40</v>
      </c>
      <c r="H44" s="48">
        <f>G44*100/D44</f>
        <v>11.834319526627219</v>
      </c>
      <c r="I44" s="29"/>
      <c r="J44" s="29"/>
      <c r="K44" s="29"/>
      <c r="L44" s="29"/>
      <c r="M44" s="29"/>
      <c r="N44" s="29"/>
      <c r="O44" s="29">
        <v>9</v>
      </c>
      <c r="P44" s="29"/>
      <c r="Q44" s="29"/>
      <c r="R44" s="29"/>
      <c r="S44" s="29"/>
      <c r="T44" s="29"/>
      <c r="U44" s="34">
        <f>O44*100/G44</f>
        <v>22.5</v>
      </c>
      <c r="V44" s="29">
        <v>72</v>
      </c>
      <c r="W44" s="29">
        <v>15</v>
      </c>
      <c r="X44" s="42">
        <v>48</v>
      </c>
      <c r="Y44" s="32">
        <v>10</v>
      </c>
      <c r="Z44" s="32"/>
      <c r="AA44" s="32"/>
      <c r="AB44" s="32"/>
      <c r="AC44" s="32"/>
      <c r="AD44" s="32"/>
      <c r="AE44" s="32"/>
    </row>
    <row r="45" spans="1:31" ht="15.75" customHeight="1" x14ac:dyDescent="0.25">
      <c r="A45" s="143" t="s">
        <v>333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s="36" customFormat="1" ht="15.75" x14ac:dyDescent="0.25">
      <c r="A46" s="5" t="s">
        <v>66</v>
      </c>
      <c r="B46" s="10" t="s">
        <v>26</v>
      </c>
      <c r="C46" s="11">
        <v>817.66</v>
      </c>
      <c r="D46" s="29">
        <v>2661</v>
      </c>
      <c r="E46" s="29">
        <v>1590</v>
      </c>
      <c r="F46" s="30">
        <f>E46/C46</f>
        <v>1.9445735391238412</v>
      </c>
      <c r="G46" s="29">
        <v>285</v>
      </c>
      <c r="H46" s="30">
        <f>G46*100/D46</f>
        <v>10.710259301014656</v>
      </c>
      <c r="I46" s="29">
        <v>0</v>
      </c>
      <c r="J46" s="29">
        <v>42</v>
      </c>
      <c r="K46" s="29">
        <v>0</v>
      </c>
      <c r="L46" s="29">
        <v>0</v>
      </c>
      <c r="M46" s="29">
        <v>157</v>
      </c>
      <c r="N46" s="29">
        <v>86</v>
      </c>
      <c r="O46" s="29">
        <v>33</v>
      </c>
      <c r="P46" s="29">
        <v>0</v>
      </c>
      <c r="Q46" s="29">
        <v>0</v>
      </c>
      <c r="R46" s="29">
        <v>0</v>
      </c>
      <c r="S46" s="29">
        <v>33</v>
      </c>
      <c r="T46" s="29">
        <v>0</v>
      </c>
      <c r="U46" s="29">
        <f>O46*100/G46</f>
        <v>11.578947368421053</v>
      </c>
      <c r="V46" s="29">
        <v>127</v>
      </c>
      <c r="W46" s="29">
        <v>8</v>
      </c>
      <c r="X46" s="42">
        <v>127</v>
      </c>
      <c r="Y46" s="42">
        <v>8</v>
      </c>
      <c r="Z46" s="42">
        <v>0</v>
      </c>
      <c r="AA46" s="42">
        <v>19</v>
      </c>
      <c r="AB46" s="42">
        <v>0</v>
      </c>
      <c r="AC46" s="42">
        <v>0</v>
      </c>
      <c r="AD46" s="42">
        <v>69</v>
      </c>
      <c r="AE46" s="42">
        <v>39</v>
      </c>
    </row>
    <row r="47" spans="1:31" ht="15.75" x14ac:dyDescent="0.25">
      <c r="A47" s="5" t="s">
        <v>67</v>
      </c>
      <c r="B47" s="10" t="s">
        <v>61</v>
      </c>
      <c r="C47" s="11">
        <v>120.74</v>
      </c>
      <c r="D47" s="29">
        <v>675</v>
      </c>
      <c r="E47" s="29">
        <v>666</v>
      </c>
      <c r="F47" s="30">
        <f>E47/C47</f>
        <v>5.5159847606427039</v>
      </c>
      <c r="G47" s="29">
        <v>47</v>
      </c>
      <c r="H47" s="30">
        <f>G47*100/D47</f>
        <v>6.9629629629629628</v>
      </c>
      <c r="I47" s="29"/>
      <c r="J47" s="29"/>
      <c r="K47" s="29"/>
      <c r="L47" s="29"/>
      <c r="M47" s="29"/>
      <c r="N47" s="29"/>
      <c r="O47" s="29">
        <v>47</v>
      </c>
      <c r="P47" s="29"/>
      <c r="Q47" s="29"/>
      <c r="R47" s="29"/>
      <c r="S47" s="29"/>
      <c r="T47" s="29"/>
      <c r="U47" s="29">
        <f>O47*100/G47</f>
        <v>100</v>
      </c>
      <c r="V47" s="29">
        <v>79</v>
      </c>
      <c r="W47" s="29">
        <v>12</v>
      </c>
      <c r="X47" s="42">
        <v>79</v>
      </c>
      <c r="Y47" s="32">
        <v>12</v>
      </c>
      <c r="Z47" s="32"/>
      <c r="AA47" s="32"/>
      <c r="AB47" s="32"/>
      <c r="AC47" s="32"/>
      <c r="AD47" s="32"/>
      <c r="AE47" s="32"/>
    </row>
    <row r="48" spans="1:31" ht="15.75" x14ac:dyDescent="0.25">
      <c r="A48" s="5" t="s">
        <v>265</v>
      </c>
      <c r="B48" s="12" t="s">
        <v>63</v>
      </c>
      <c r="C48" s="11">
        <v>152.26</v>
      </c>
      <c r="D48" s="29">
        <v>540</v>
      </c>
      <c r="E48" s="29">
        <v>536</v>
      </c>
      <c r="F48" s="30">
        <f>E48/C48</f>
        <v>3.5202942335478786</v>
      </c>
      <c r="G48" s="29">
        <v>25</v>
      </c>
      <c r="H48" s="30">
        <f>G48*100/D48</f>
        <v>4.6296296296296298</v>
      </c>
      <c r="I48" s="29"/>
      <c r="J48" s="29"/>
      <c r="K48" s="29"/>
      <c r="L48" s="29"/>
      <c r="M48" s="29"/>
      <c r="N48" s="29"/>
      <c r="O48" s="29">
        <v>20</v>
      </c>
      <c r="P48" s="29"/>
      <c r="Q48" s="29"/>
      <c r="R48" s="29"/>
      <c r="S48" s="29"/>
      <c r="T48" s="29"/>
      <c r="U48" s="29">
        <f>O48*100/G48</f>
        <v>80</v>
      </c>
      <c r="V48" s="29">
        <v>64</v>
      </c>
      <c r="W48" s="29">
        <v>12</v>
      </c>
      <c r="X48" s="42">
        <v>64</v>
      </c>
      <c r="Y48" s="32">
        <v>11.9</v>
      </c>
      <c r="Z48" s="32"/>
      <c r="AA48" s="32"/>
      <c r="AB48" s="32"/>
      <c r="AC48" s="32"/>
      <c r="AD48" s="32"/>
      <c r="AE48" s="32"/>
    </row>
    <row r="49" spans="1:31" ht="38.25" x14ac:dyDescent="0.25">
      <c r="A49" s="5" t="s">
        <v>266</v>
      </c>
      <c r="B49" s="10" t="s">
        <v>65</v>
      </c>
      <c r="C49" s="13">
        <v>269.19799999999998</v>
      </c>
      <c r="D49" s="29">
        <v>1192</v>
      </c>
      <c r="E49" s="29">
        <v>1054</v>
      </c>
      <c r="F49" s="30">
        <f>E49/C49</f>
        <v>3.9153336949011512</v>
      </c>
      <c r="G49" s="29">
        <v>131</v>
      </c>
      <c r="H49" s="30">
        <f>G49*100/D49</f>
        <v>10.98993288590604</v>
      </c>
      <c r="I49" s="29"/>
      <c r="J49" s="29"/>
      <c r="K49" s="29"/>
      <c r="L49" s="29"/>
      <c r="M49" s="29"/>
      <c r="N49" s="29"/>
      <c r="O49" s="29">
        <v>96</v>
      </c>
      <c r="P49" s="29"/>
      <c r="Q49" s="29"/>
      <c r="R49" s="29"/>
      <c r="S49" s="29"/>
      <c r="T49" s="29"/>
      <c r="U49" s="29">
        <f>O49*100/G49</f>
        <v>73.282442748091597</v>
      </c>
      <c r="V49" s="29">
        <v>126</v>
      </c>
      <c r="W49" s="29">
        <v>12</v>
      </c>
      <c r="X49" s="42">
        <v>105</v>
      </c>
      <c r="Y49" s="32">
        <v>9.9</v>
      </c>
      <c r="Z49" s="32"/>
      <c r="AA49" s="32"/>
      <c r="AB49" s="32"/>
      <c r="AC49" s="32"/>
      <c r="AD49" s="32"/>
      <c r="AE49" s="32"/>
    </row>
    <row r="50" spans="1:31" ht="15.75" customHeight="1" x14ac:dyDescent="0.25">
      <c r="A50" s="143" t="s">
        <v>267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s="36" customFormat="1" ht="15.75" x14ac:dyDescent="0.25">
      <c r="A51" s="5" t="s">
        <v>69</v>
      </c>
      <c r="B51" s="6" t="s">
        <v>26</v>
      </c>
      <c r="C51" s="11">
        <v>257.81</v>
      </c>
      <c r="D51" s="29">
        <v>1156</v>
      </c>
      <c r="E51" s="29">
        <v>1023</v>
      </c>
      <c r="F51" s="30">
        <f t="shared" ref="F51:F57" si="2">E51/C51</f>
        <v>3.9680384779488769</v>
      </c>
      <c r="G51" s="29">
        <v>138</v>
      </c>
      <c r="H51" s="29">
        <f>G51*100/D51</f>
        <v>11.937716262975778</v>
      </c>
      <c r="I51" s="29">
        <v>0</v>
      </c>
      <c r="J51" s="29">
        <v>20</v>
      </c>
      <c r="K51" s="29">
        <v>0</v>
      </c>
      <c r="L51" s="29">
        <v>0</v>
      </c>
      <c r="M51" s="29">
        <v>76</v>
      </c>
      <c r="N51" s="29">
        <v>42</v>
      </c>
      <c r="O51" s="29">
        <v>124</v>
      </c>
      <c r="P51" s="29">
        <v>10</v>
      </c>
      <c r="Q51" s="29">
        <v>0</v>
      </c>
      <c r="R51" s="29">
        <v>0</v>
      </c>
      <c r="S51" s="29">
        <v>94</v>
      </c>
      <c r="T51" s="29">
        <v>20</v>
      </c>
      <c r="U51" s="29">
        <f>O51*100/G51</f>
        <v>89.85507246376811</v>
      </c>
      <c r="V51" s="29">
        <v>122</v>
      </c>
      <c r="W51" s="29">
        <v>12</v>
      </c>
      <c r="X51" s="35">
        <v>122</v>
      </c>
      <c r="Y51" s="35">
        <v>12</v>
      </c>
      <c r="Z51" s="35">
        <v>0</v>
      </c>
      <c r="AA51" s="35">
        <v>18</v>
      </c>
      <c r="AB51" s="35">
        <v>0</v>
      </c>
      <c r="AC51" s="35">
        <v>0</v>
      </c>
      <c r="AD51" s="35">
        <v>67</v>
      </c>
      <c r="AE51" s="35">
        <v>37</v>
      </c>
    </row>
    <row r="52" spans="1:31" ht="38.25" x14ac:dyDescent="0.25">
      <c r="A52" s="5" t="s">
        <v>70</v>
      </c>
      <c r="B52" s="6" t="s">
        <v>246</v>
      </c>
      <c r="C52" s="7">
        <v>177.816</v>
      </c>
      <c r="D52" s="29">
        <v>1056</v>
      </c>
      <c r="E52" s="29">
        <v>1064</v>
      </c>
      <c r="F52" s="30">
        <f t="shared" si="2"/>
        <v>5.9837135015971565</v>
      </c>
      <c r="G52" s="29">
        <v>105</v>
      </c>
      <c r="H52" s="29">
        <f t="shared" ref="H52:H57" si="3">G52*100/D52</f>
        <v>9.9431818181818183</v>
      </c>
      <c r="I52" s="29"/>
      <c r="J52" s="29"/>
      <c r="K52" s="29"/>
      <c r="L52" s="29"/>
      <c r="M52" s="29"/>
      <c r="N52" s="29"/>
      <c r="O52" s="29">
        <v>53</v>
      </c>
      <c r="P52" s="29"/>
      <c r="Q52" s="29"/>
      <c r="R52" s="29"/>
      <c r="S52" s="29"/>
      <c r="T52" s="29"/>
      <c r="U52" s="29">
        <f t="shared" ref="U52:U57" si="4">O52*100/G52</f>
        <v>50.476190476190474</v>
      </c>
      <c r="V52" s="29">
        <v>127</v>
      </c>
      <c r="W52" s="29">
        <v>12</v>
      </c>
      <c r="X52" s="42">
        <v>127</v>
      </c>
      <c r="Y52" s="32">
        <v>12</v>
      </c>
      <c r="Z52" s="32"/>
      <c r="AA52" s="32"/>
      <c r="AB52" s="32"/>
      <c r="AC52" s="32"/>
      <c r="AD52" s="32"/>
      <c r="AE52" s="32"/>
    </row>
    <row r="53" spans="1:31" ht="15.75" x14ac:dyDescent="0.25">
      <c r="A53" s="5" t="s">
        <v>268</v>
      </c>
      <c r="B53" s="6" t="s">
        <v>247</v>
      </c>
      <c r="C53" s="11">
        <v>17.88</v>
      </c>
      <c r="D53" s="29">
        <v>219</v>
      </c>
      <c r="E53" s="29">
        <v>235</v>
      </c>
      <c r="F53" s="30">
        <f t="shared" si="2"/>
        <v>13.143176733780761</v>
      </c>
      <c r="G53" s="29">
        <v>46</v>
      </c>
      <c r="H53" s="29">
        <f t="shared" si="3"/>
        <v>21.004566210045663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f t="shared" si="4"/>
        <v>0</v>
      </c>
      <c r="V53" s="29">
        <v>58</v>
      </c>
      <c r="W53" s="29">
        <v>25</v>
      </c>
      <c r="X53" s="42">
        <v>56</v>
      </c>
      <c r="Y53" s="65">
        <f>X53*100/E53</f>
        <v>23.829787234042552</v>
      </c>
      <c r="Z53" s="32"/>
      <c r="AA53" s="32"/>
      <c r="AB53" s="32"/>
      <c r="AC53" s="32"/>
      <c r="AD53" s="32"/>
      <c r="AE53" s="32"/>
    </row>
    <row r="54" spans="1:31" ht="76.5" x14ac:dyDescent="0.25">
      <c r="A54" s="5" t="s">
        <v>356</v>
      </c>
      <c r="B54" s="6" t="s">
        <v>354</v>
      </c>
      <c r="C54" s="11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42">
        <v>2</v>
      </c>
      <c r="Y54" s="65">
        <f>X54*100/E53</f>
        <v>0.85106382978723405</v>
      </c>
      <c r="Z54" s="32"/>
      <c r="AA54" s="32"/>
      <c r="AB54" s="32"/>
      <c r="AC54" s="32"/>
      <c r="AD54" s="32"/>
      <c r="AE54" s="32"/>
    </row>
    <row r="55" spans="1:31" ht="25.5" x14ac:dyDescent="0.25">
      <c r="A55" s="5" t="s">
        <v>269</v>
      </c>
      <c r="B55" s="6" t="s">
        <v>248</v>
      </c>
      <c r="C55" s="11">
        <v>15.534000000000001</v>
      </c>
      <c r="D55" s="29">
        <v>126</v>
      </c>
      <c r="E55" s="29">
        <v>128</v>
      </c>
      <c r="F55" s="30">
        <f t="shared" si="2"/>
        <v>8.2399897000128739</v>
      </c>
      <c r="G55" s="29">
        <v>18</v>
      </c>
      <c r="H55" s="29">
        <f t="shared" si="3"/>
        <v>14.285714285714286</v>
      </c>
      <c r="I55" s="29"/>
      <c r="J55" s="29"/>
      <c r="K55" s="29"/>
      <c r="L55" s="29"/>
      <c r="M55" s="29"/>
      <c r="N55" s="29"/>
      <c r="O55" s="29">
        <v>4</v>
      </c>
      <c r="P55" s="29"/>
      <c r="Q55" s="29"/>
      <c r="R55" s="29"/>
      <c r="S55" s="29"/>
      <c r="T55" s="29"/>
      <c r="U55" s="29">
        <f t="shared" si="4"/>
        <v>22.222222222222221</v>
      </c>
      <c r="V55" s="29">
        <v>19</v>
      </c>
      <c r="W55" s="29">
        <v>15</v>
      </c>
      <c r="X55" s="42">
        <v>19</v>
      </c>
      <c r="Y55" s="32">
        <v>14.8</v>
      </c>
      <c r="Z55" s="32"/>
      <c r="AA55" s="32"/>
      <c r="AB55" s="32"/>
      <c r="AC55" s="32"/>
      <c r="AD55" s="32"/>
      <c r="AE55" s="32"/>
    </row>
    <row r="56" spans="1:31" ht="25.5" x14ac:dyDescent="0.25">
      <c r="A56" s="5" t="s">
        <v>270</v>
      </c>
      <c r="B56" s="6" t="s">
        <v>249</v>
      </c>
      <c r="C56" s="11">
        <v>14.592000000000001</v>
      </c>
      <c r="D56" s="29">
        <v>132</v>
      </c>
      <c r="E56" s="29">
        <v>97</v>
      </c>
      <c r="F56" s="30">
        <f t="shared" si="2"/>
        <v>6.6474780701754383</v>
      </c>
      <c r="G56" s="29">
        <v>23</v>
      </c>
      <c r="H56" s="29">
        <f t="shared" si="3"/>
        <v>17.424242424242426</v>
      </c>
      <c r="I56" s="29"/>
      <c r="J56" s="29"/>
      <c r="K56" s="29"/>
      <c r="L56" s="29"/>
      <c r="M56" s="29"/>
      <c r="N56" s="29"/>
      <c r="O56" s="29">
        <v>5</v>
      </c>
      <c r="P56" s="29"/>
      <c r="Q56" s="29"/>
      <c r="R56" s="29"/>
      <c r="S56" s="29"/>
      <c r="T56" s="29"/>
      <c r="U56" s="29">
        <f t="shared" si="4"/>
        <v>21.739130434782609</v>
      </c>
      <c r="V56" s="29">
        <v>14</v>
      </c>
      <c r="W56" s="29">
        <v>15</v>
      </c>
      <c r="X56" s="42">
        <v>10</v>
      </c>
      <c r="Y56" s="32">
        <v>10.3</v>
      </c>
      <c r="Z56" s="32"/>
      <c r="AA56" s="32"/>
      <c r="AB56" s="32"/>
      <c r="AC56" s="32"/>
      <c r="AD56" s="32"/>
      <c r="AE56" s="32"/>
    </row>
    <row r="57" spans="1:31" ht="15.75" x14ac:dyDescent="0.25">
      <c r="A57" s="5" t="s">
        <v>271</v>
      </c>
      <c r="B57" s="20" t="s">
        <v>250</v>
      </c>
      <c r="C57" s="9">
        <v>9.7159999999999993</v>
      </c>
      <c r="D57" s="29">
        <v>79</v>
      </c>
      <c r="E57" s="29">
        <v>45</v>
      </c>
      <c r="F57" s="30">
        <f t="shared" si="2"/>
        <v>4.6315356113627013</v>
      </c>
      <c r="G57" s="29">
        <v>11</v>
      </c>
      <c r="H57" s="29">
        <f t="shared" si="3"/>
        <v>13.924050632911392</v>
      </c>
      <c r="I57" s="29"/>
      <c r="J57" s="29"/>
      <c r="K57" s="29"/>
      <c r="L57" s="29"/>
      <c r="M57" s="29"/>
      <c r="N57" s="29"/>
      <c r="O57" s="29">
        <v>1</v>
      </c>
      <c r="P57" s="29"/>
      <c r="Q57" s="29"/>
      <c r="R57" s="29"/>
      <c r="S57" s="29"/>
      <c r="T57" s="29"/>
      <c r="U57" s="29">
        <f t="shared" si="4"/>
        <v>9.0909090909090917</v>
      </c>
      <c r="V57" s="29">
        <v>5</v>
      </c>
      <c r="W57" s="29">
        <v>12</v>
      </c>
      <c r="X57" s="42">
        <v>5</v>
      </c>
      <c r="Y57" s="32">
        <v>11.1</v>
      </c>
      <c r="Z57" s="32"/>
      <c r="AA57" s="32"/>
      <c r="AB57" s="32"/>
      <c r="AC57" s="32"/>
      <c r="AD57" s="32"/>
      <c r="AE57" s="32"/>
    </row>
    <row r="58" spans="1:31" ht="15.75" customHeight="1" x14ac:dyDescent="0.25">
      <c r="A58" s="151" t="s">
        <v>334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</row>
    <row r="59" spans="1:31" x14ac:dyDescent="0.25">
      <c r="A59" s="5" t="s">
        <v>72</v>
      </c>
      <c r="B59" s="10" t="s">
        <v>45</v>
      </c>
      <c r="C59" s="13">
        <v>189.94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</row>
    <row r="60" spans="1:31" x14ac:dyDescent="0.25">
      <c r="A60" s="5" t="s">
        <v>73</v>
      </c>
      <c r="B60" s="10" t="s">
        <v>68</v>
      </c>
      <c r="C60" s="13">
        <v>203.81</v>
      </c>
      <c r="D60" s="28">
        <v>391</v>
      </c>
      <c r="E60" s="28">
        <v>342</v>
      </c>
      <c r="F60" s="47">
        <f>E60/C60</f>
        <v>1.6780334625386388</v>
      </c>
      <c r="G60" s="28">
        <v>31</v>
      </c>
      <c r="H60" s="28">
        <v>7.9</v>
      </c>
      <c r="I60" s="28"/>
      <c r="J60" s="28"/>
      <c r="K60" s="28"/>
      <c r="L60" s="28"/>
      <c r="M60" s="28"/>
      <c r="N60" s="28"/>
      <c r="O60" s="28">
        <v>8</v>
      </c>
      <c r="P60" s="28"/>
      <c r="Q60" s="28"/>
      <c r="R60" s="28"/>
      <c r="S60" s="28"/>
      <c r="T60" s="28"/>
      <c r="U60" s="28">
        <v>25</v>
      </c>
      <c r="V60" s="28">
        <v>27</v>
      </c>
      <c r="W60" s="28">
        <v>8</v>
      </c>
      <c r="X60" s="43">
        <v>27</v>
      </c>
      <c r="Y60" s="43">
        <v>7.8</v>
      </c>
      <c r="Z60" s="43"/>
      <c r="AA60" s="43"/>
      <c r="AB60" s="43"/>
      <c r="AC60" s="43"/>
      <c r="AD60" s="43"/>
      <c r="AE60" s="43"/>
    </row>
    <row r="61" spans="1:31" ht="15.75" customHeight="1" x14ac:dyDescent="0.25">
      <c r="A61" s="143" t="s">
        <v>272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 ht="15.75" x14ac:dyDescent="0.25">
      <c r="A62" s="5" t="s">
        <v>75</v>
      </c>
      <c r="B62" s="6" t="s">
        <v>45</v>
      </c>
      <c r="C62" s="11">
        <v>4100.01</v>
      </c>
      <c r="D62" s="29">
        <v>0</v>
      </c>
      <c r="E62" s="29">
        <v>0</v>
      </c>
      <c r="F62" s="30">
        <f>E62/C62</f>
        <v>0</v>
      </c>
      <c r="G62" s="29">
        <v>0</v>
      </c>
      <c r="H62" s="29">
        <v>0</v>
      </c>
      <c r="I62" s="29"/>
      <c r="J62" s="29"/>
      <c r="K62" s="29"/>
      <c r="L62" s="29"/>
      <c r="M62" s="29"/>
      <c r="N62" s="29"/>
      <c r="O62" s="29">
        <v>0</v>
      </c>
      <c r="P62" s="29"/>
      <c r="Q62" s="29"/>
      <c r="R62" s="29"/>
      <c r="S62" s="29"/>
      <c r="T62" s="29"/>
      <c r="U62" s="29">
        <v>0</v>
      </c>
      <c r="V62" s="29">
        <v>0</v>
      </c>
      <c r="W62" s="29">
        <v>0</v>
      </c>
      <c r="X62" s="35">
        <v>0</v>
      </c>
      <c r="Y62" s="35">
        <v>0</v>
      </c>
      <c r="Z62" s="35"/>
      <c r="AA62" s="35"/>
      <c r="AB62" s="35"/>
      <c r="AC62" s="35"/>
      <c r="AD62" s="35"/>
      <c r="AE62" s="35"/>
    </row>
    <row r="63" spans="1:31" s="36" customFormat="1" ht="15.75" x14ac:dyDescent="0.25">
      <c r="A63" s="5" t="s">
        <v>76</v>
      </c>
      <c r="B63" s="6" t="s">
        <v>74</v>
      </c>
      <c r="C63" s="11">
        <v>1069.01</v>
      </c>
      <c r="D63" s="29">
        <v>0</v>
      </c>
      <c r="E63" s="29">
        <v>0</v>
      </c>
      <c r="F63" s="30">
        <f>E63/C63</f>
        <v>0</v>
      </c>
      <c r="G63" s="29">
        <v>0</v>
      </c>
      <c r="H63" s="29">
        <v>0</v>
      </c>
      <c r="I63" s="29"/>
      <c r="J63" s="29"/>
      <c r="K63" s="29"/>
      <c r="L63" s="29"/>
      <c r="M63" s="29"/>
      <c r="N63" s="29"/>
      <c r="O63" s="29">
        <v>0</v>
      </c>
      <c r="P63" s="29"/>
      <c r="Q63" s="29"/>
      <c r="R63" s="29"/>
      <c r="S63" s="29"/>
      <c r="T63" s="29"/>
      <c r="U63" s="29">
        <v>0</v>
      </c>
      <c r="V63" s="29">
        <v>0</v>
      </c>
      <c r="W63" s="29">
        <v>0</v>
      </c>
      <c r="X63" s="35">
        <v>0</v>
      </c>
      <c r="Y63" s="35">
        <v>0</v>
      </c>
      <c r="Z63" s="35"/>
      <c r="AA63" s="35"/>
      <c r="AB63" s="35"/>
      <c r="AC63" s="35"/>
      <c r="AD63" s="35"/>
      <c r="AE63" s="35"/>
    </row>
    <row r="64" spans="1:31" ht="15.75" customHeight="1" x14ac:dyDescent="0.25">
      <c r="A64" s="143" t="s">
        <v>335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x14ac:dyDescent="0.25">
      <c r="A65" s="5" t="s">
        <v>84</v>
      </c>
      <c r="B65" s="6" t="s">
        <v>26</v>
      </c>
      <c r="C65" s="11">
        <v>228.05840000000001</v>
      </c>
      <c r="D65" s="28">
        <v>823</v>
      </c>
      <c r="E65" s="28">
        <v>658</v>
      </c>
      <c r="F65" s="47">
        <f>E65/C65</f>
        <v>2.885225889509003</v>
      </c>
      <c r="G65" s="28">
        <v>98</v>
      </c>
      <c r="H65" s="46">
        <f>G65*100/D65</f>
        <v>11.907654921020656</v>
      </c>
      <c r="I65" s="28">
        <v>0</v>
      </c>
      <c r="J65" s="28">
        <v>14</v>
      </c>
      <c r="K65" s="28">
        <v>0</v>
      </c>
      <c r="L65" s="28">
        <v>0</v>
      </c>
      <c r="M65" s="28">
        <v>54</v>
      </c>
      <c r="N65" s="28">
        <v>30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f>O65*100/G65</f>
        <v>0</v>
      </c>
      <c r="V65" s="28">
        <v>52</v>
      </c>
      <c r="W65" s="28">
        <v>8</v>
      </c>
      <c r="X65" s="51">
        <v>52</v>
      </c>
      <c r="Y65" s="51">
        <v>7.9</v>
      </c>
      <c r="Z65" s="51">
        <v>0</v>
      </c>
      <c r="AA65" s="51">
        <v>7</v>
      </c>
      <c r="AB65" s="51">
        <v>0</v>
      </c>
      <c r="AC65" s="51">
        <v>0</v>
      </c>
      <c r="AD65" s="51">
        <v>29</v>
      </c>
      <c r="AE65" s="51">
        <v>16</v>
      </c>
    </row>
    <row r="66" spans="1:31" s="36" customFormat="1" ht="38.25" x14ac:dyDescent="0.25">
      <c r="A66" s="5" t="s">
        <v>85</v>
      </c>
      <c r="B66" s="10" t="s">
        <v>71</v>
      </c>
      <c r="C66" s="11">
        <v>80.239999999999995</v>
      </c>
      <c r="D66" s="28">
        <v>815</v>
      </c>
      <c r="E66" s="28">
        <v>734</v>
      </c>
      <c r="F66" s="47">
        <f>E66/C66</f>
        <v>9.147557328015953</v>
      </c>
      <c r="G66" s="28">
        <v>146</v>
      </c>
      <c r="H66" s="46">
        <f>G66*100/D66</f>
        <v>17.914110429447852</v>
      </c>
      <c r="I66" s="28"/>
      <c r="J66" s="28"/>
      <c r="K66" s="28"/>
      <c r="L66" s="28"/>
      <c r="M66" s="28"/>
      <c r="N66" s="28"/>
      <c r="O66" s="28">
        <v>73</v>
      </c>
      <c r="P66" s="28"/>
      <c r="Q66" s="28"/>
      <c r="R66" s="28"/>
      <c r="S66" s="28"/>
      <c r="T66" s="28"/>
      <c r="U66" s="28">
        <f>O66*100/G66</f>
        <v>50</v>
      </c>
      <c r="V66" s="28">
        <v>132</v>
      </c>
      <c r="W66" s="28">
        <v>18</v>
      </c>
      <c r="X66" s="51">
        <v>117</v>
      </c>
      <c r="Y66" s="51">
        <v>15.8</v>
      </c>
      <c r="Z66" s="51"/>
      <c r="AA66" s="51"/>
      <c r="AB66" s="51"/>
      <c r="AC66" s="51"/>
      <c r="AD66" s="51"/>
      <c r="AE66" s="51"/>
    </row>
    <row r="67" spans="1:31" ht="15.75" customHeight="1" x14ac:dyDescent="0.25">
      <c r="A67" s="143" t="s">
        <v>273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s="36" customFormat="1" ht="15.75" x14ac:dyDescent="0.25">
      <c r="A68" s="5" t="s">
        <v>88</v>
      </c>
      <c r="B68" s="6" t="s">
        <v>45</v>
      </c>
      <c r="C68" s="11">
        <v>311.08</v>
      </c>
      <c r="D68" s="29">
        <v>637</v>
      </c>
      <c r="E68" s="29">
        <v>364</v>
      </c>
      <c r="F68" s="30">
        <f>E68/C68</f>
        <v>1.1701170117011701</v>
      </c>
      <c r="G68" s="38">
        <v>48</v>
      </c>
      <c r="H68" s="33">
        <f>G68*100/D68</f>
        <v>7.5353218210361064</v>
      </c>
      <c r="I68" s="29">
        <v>0</v>
      </c>
      <c r="J68" s="29">
        <v>7</v>
      </c>
      <c r="K68" s="29">
        <v>0</v>
      </c>
      <c r="L68" s="38">
        <v>0</v>
      </c>
      <c r="M68" s="29">
        <v>25</v>
      </c>
      <c r="N68" s="29">
        <v>16</v>
      </c>
      <c r="O68" s="29">
        <v>0</v>
      </c>
      <c r="P68" s="38">
        <v>0</v>
      </c>
      <c r="Q68" s="29">
        <v>0</v>
      </c>
      <c r="R68" s="38">
        <v>0</v>
      </c>
      <c r="S68" s="29">
        <v>0</v>
      </c>
      <c r="T68" s="29">
        <v>0</v>
      </c>
      <c r="U68" s="29">
        <f>O68*100/G68</f>
        <v>0</v>
      </c>
      <c r="V68" s="29">
        <v>29</v>
      </c>
      <c r="W68" s="29">
        <v>8</v>
      </c>
      <c r="X68" s="42">
        <v>27</v>
      </c>
      <c r="Y68" s="50">
        <f>X68*100/E68</f>
        <v>7.4175824175824179</v>
      </c>
      <c r="Z68" s="42">
        <v>0</v>
      </c>
      <c r="AA68" s="42">
        <v>4</v>
      </c>
      <c r="AB68" s="42">
        <v>0</v>
      </c>
      <c r="AC68" s="42">
        <v>0</v>
      </c>
      <c r="AD68" s="42">
        <v>14</v>
      </c>
      <c r="AE68" s="42">
        <v>9</v>
      </c>
    </row>
    <row r="69" spans="1:31" s="36" customFormat="1" ht="76.5" x14ac:dyDescent="0.25">
      <c r="A69" s="5" t="s">
        <v>357</v>
      </c>
      <c r="B69" s="6" t="s">
        <v>354</v>
      </c>
      <c r="C69" s="11"/>
      <c r="D69" s="29"/>
      <c r="E69" s="29"/>
      <c r="F69" s="30"/>
      <c r="G69" s="38">
        <v>2</v>
      </c>
      <c r="H69" s="33"/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/>
      <c r="V69" s="29"/>
      <c r="W69" s="29"/>
      <c r="X69" s="42">
        <v>2</v>
      </c>
      <c r="Y69" s="50">
        <f>X69*100/E68</f>
        <v>0.5494505494505495</v>
      </c>
      <c r="Z69" s="42"/>
      <c r="AA69" s="42"/>
      <c r="AB69" s="42"/>
      <c r="AC69" s="42"/>
      <c r="AD69" s="42">
        <v>2</v>
      </c>
      <c r="AE69" s="42"/>
    </row>
    <row r="70" spans="1:31" s="36" customFormat="1" ht="38.25" x14ac:dyDescent="0.25">
      <c r="A70" s="5" t="s">
        <v>89</v>
      </c>
      <c r="B70" s="6" t="s">
        <v>77</v>
      </c>
      <c r="C70" s="11">
        <v>291.77</v>
      </c>
      <c r="D70" s="29">
        <v>1674</v>
      </c>
      <c r="E70" s="29">
        <v>1855</v>
      </c>
      <c r="F70" s="30">
        <f t="shared" ref="F70:F77" si="5">E70/C70</f>
        <v>6.3577475408712347</v>
      </c>
      <c r="G70" s="38">
        <v>200</v>
      </c>
      <c r="H70" s="33">
        <f t="shared" ref="H70:H77" si="6">G70*100/D70</f>
        <v>11.947431302270012</v>
      </c>
      <c r="I70" s="29"/>
      <c r="J70" s="29"/>
      <c r="K70" s="29"/>
      <c r="L70" s="38"/>
      <c r="M70" s="29"/>
      <c r="N70" s="29"/>
      <c r="O70" s="29">
        <v>153</v>
      </c>
      <c r="P70" s="38"/>
      <c r="Q70" s="29"/>
      <c r="R70" s="38"/>
      <c r="S70" s="29"/>
      <c r="T70" s="29"/>
      <c r="U70" s="29">
        <f t="shared" ref="U70:U76" si="7">O70*100/G70</f>
        <v>76.5</v>
      </c>
      <c r="V70" s="29">
        <v>296</v>
      </c>
      <c r="W70" s="29">
        <v>15</v>
      </c>
      <c r="X70" s="42">
        <v>278</v>
      </c>
      <c r="Y70" s="42">
        <v>14.9</v>
      </c>
      <c r="Z70" s="42"/>
      <c r="AA70" s="42"/>
      <c r="AB70" s="42"/>
      <c r="AC70" s="42"/>
      <c r="AD70" s="42"/>
      <c r="AE70" s="42"/>
    </row>
    <row r="71" spans="1:31" s="36" customFormat="1" ht="38.25" x14ac:dyDescent="0.25">
      <c r="A71" s="5" t="s">
        <v>91</v>
      </c>
      <c r="B71" s="6" t="s">
        <v>78</v>
      </c>
      <c r="C71" s="11">
        <v>16</v>
      </c>
      <c r="D71" s="29">
        <v>140</v>
      </c>
      <c r="E71" s="29">
        <v>151</v>
      </c>
      <c r="F71" s="30">
        <f t="shared" si="5"/>
        <v>9.4375</v>
      </c>
      <c r="G71" s="38">
        <v>21</v>
      </c>
      <c r="H71" s="33">
        <f t="shared" si="6"/>
        <v>15</v>
      </c>
      <c r="I71" s="29"/>
      <c r="J71" s="29"/>
      <c r="K71" s="29"/>
      <c r="L71" s="38"/>
      <c r="M71" s="29"/>
      <c r="N71" s="29"/>
      <c r="O71" s="29">
        <v>11</v>
      </c>
      <c r="P71" s="38"/>
      <c r="Q71" s="29"/>
      <c r="R71" s="38"/>
      <c r="S71" s="29"/>
      <c r="T71" s="29"/>
      <c r="U71" s="29">
        <f t="shared" si="7"/>
        <v>52.38095238095238</v>
      </c>
      <c r="V71" s="29">
        <v>27</v>
      </c>
      <c r="W71" s="29">
        <v>18</v>
      </c>
      <c r="X71" s="42">
        <v>27</v>
      </c>
      <c r="Y71" s="42">
        <v>17.899999999999999</v>
      </c>
      <c r="Z71" s="42"/>
      <c r="AA71" s="42"/>
      <c r="AB71" s="42"/>
      <c r="AC71" s="42"/>
      <c r="AD71" s="42"/>
      <c r="AE71" s="42"/>
    </row>
    <row r="72" spans="1:31" s="36" customFormat="1" ht="38.25" x14ac:dyDescent="0.25">
      <c r="A72" s="5" t="s">
        <v>93</v>
      </c>
      <c r="B72" s="6" t="s">
        <v>79</v>
      </c>
      <c r="C72" s="7">
        <v>25.46</v>
      </c>
      <c r="D72" s="29">
        <v>246</v>
      </c>
      <c r="E72" s="29">
        <v>193</v>
      </c>
      <c r="F72" s="30">
        <f t="shared" si="5"/>
        <v>7.5805184603299294</v>
      </c>
      <c r="G72" s="38">
        <v>36</v>
      </c>
      <c r="H72" s="33">
        <f t="shared" si="6"/>
        <v>14.634146341463415</v>
      </c>
      <c r="I72" s="29"/>
      <c r="J72" s="29"/>
      <c r="K72" s="29"/>
      <c r="L72" s="38"/>
      <c r="M72" s="29"/>
      <c r="N72" s="29"/>
      <c r="O72" s="29">
        <v>13</v>
      </c>
      <c r="P72" s="38"/>
      <c r="Q72" s="29"/>
      <c r="R72" s="38"/>
      <c r="S72" s="29"/>
      <c r="T72" s="29"/>
      <c r="U72" s="29">
        <f t="shared" si="7"/>
        <v>36.111111111111114</v>
      </c>
      <c r="V72" s="29">
        <v>28</v>
      </c>
      <c r="W72" s="29">
        <v>15</v>
      </c>
      <c r="X72" s="42">
        <v>23</v>
      </c>
      <c r="Y72" s="42">
        <v>11.9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95</v>
      </c>
      <c r="B73" s="6" t="s">
        <v>80</v>
      </c>
      <c r="C73" s="11">
        <v>8.7370000000000001</v>
      </c>
      <c r="D73" s="29">
        <v>107</v>
      </c>
      <c r="E73" s="29">
        <v>108</v>
      </c>
      <c r="F73" s="30">
        <f t="shared" si="5"/>
        <v>12.361222387547214</v>
      </c>
      <c r="G73" s="38">
        <v>32</v>
      </c>
      <c r="H73" s="33">
        <f t="shared" si="6"/>
        <v>29.906542056074766</v>
      </c>
      <c r="I73" s="29"/>
      <c r="J73" s="29"/>
      <c r="K73" s="29"/>
      <c r="L73" s="38"/>
      <c r="M73" s="29"/>
      <c r="N73" s="29"/>
      <c r="O73" s="29">
        <v>8</v>
      </c>
      <c r="P73" s="38"/>
      <c r="Q73" s="29"/>
      <c r="R73" s="38"/>
      <c r="S73" s="29"/>
      <c r="T73" s="29"/>
      <c r="U73" s="29">
        <f t="shared" si="7"/>
        <v>25</v>
      </c>
      <c r="V73" s="29">
        <v>27</v>
      </c>
      <c r="W73" s="29">
        <v>25</v>
      </c>
      <c r="X73" s="42">
        <v>15</v>
      </c>
      <c r="Y73" s="42">
        <v>13.8</v>
      </c>
      <c r="Z73" s="42"/>
      <c r="AA73" s="42"/>
      <c r="AB73" s="42"/>
      <c r="AC73" s="42"/>
      <c r="AD73" s="42"/>
      <c r="AE73" s="42"/>
    </row>
    <row r="74" spans="1:31" s="36" customFormat="1" ht="25.5" x14ac:dyDescent="0.25">
      <c r="A74" s="5" t="s">
        <v>274</v>
      </c>
      <c r="B74" s="6" t="s">
        <v>81</v>
      </c>
      <c r="C74" s="11">
        <v>11.28</v>
      </c>
      <c r="D74" s="29">
        <v>125</v>
      </c>
      <c r="E74" s="29">
        <v>126</v>
      </c>
      <c r="F74" s="30">
        <f t="shared" si="5"/>
        <v>11.170212765957448</v>
      </c>
      <c r="G74" s="38">
        <v>12</v>
      </c>
      <c r="H74" s="33">
        <f t="shared" si="6"/>
        <v>9.6</v>
      </c>
      <c r="I74" s="29"/>
      <c r="J74" s="29"/>
      <c r="K74" s="29"/>
      <c r="L74" s="38"/>
      <c r="M74" s="29"/>
      <c r="N74" s="29"/>
      <c r="O74" s="29">
        <v>9</v>
      </c>
      <c r="P74" s="38"/>
      <c r="Q74" s="29"/>
      <c r="R74" s="38"/>
      <c r="S74" s="29"/>
      <c r="T74" s="29"/>
      <c r="U74" s="29">
        <f t="shared" si="7"/>
        <v>75</v>
      </c>
      <c r="V74" s="29">
        <v>22</v>
      </c>
      <c r="W74" s="29">
        <v>18</v>
      </c>
      <c r="X74" s="42">
        <v>15</v>
      </c>
      <c r="Y74" s="42">
        <v>11.9</v>
      </c>
      <c r="Z74" s="42"/>
      <c r="AA74" s="42"/>
      <c r="AB74" s="42"/>
      <c r="AC74" s="42"/>
      <c r="AD74" s="42"/>
      <c r="AE74" s="42"/>
    </row>
    <row r="75" spans="1:31" s="36" customFormat="1" ht="15.75" x14ac:dyDescent="0.25">
      <c r="A75" s="5" t="s">
        <v>275</v>
      </c>
      <c r="B75" s="6" t="s">
        <v>82</v>
      </c>
      <c r="C75" s="11">
        <v>16.34</v>
      </c>
      <c r="D75" s="29">
        <v>142</v>
      </c>
      <c r="E75" s="29">
        <v>129</v>
      </c>
      <c r="F75" s="30">
        <f t="shared" si="5"/>
        <v>7.8947368421052628</v>
      </c>
      <c r="G75" s="38">
        <v>17</v>
      </c>
      <c r="H75" s="33">
        <f t="shared" si="6"/>
        <v>11.971830985915492</v>
      </c>
      <c r="I75" s="29"/>
      <c r="J75" s="29"/>
      <c r="K75" s="29"/>
      <c r="L75" s="38"/>
      <c r="M75" s="29"/>
      <c r="N75" s="29"/>
      <c r="O75" s="29">
        <v>2</v>
      </c>
      <c r="P75" s="38"/>
      <c r="Q75" s="29"/>
      <c r="R75" s="38"/>
      <c r="S75" s="29"/>
      <c r="T75" s="29"/>
      <c r="U75" s="29">
        <f t="shared" si="7"/>
        <v>11.764705882352942</v>
      </c>
      <c r="V75" s="29">
        <v>19</v>
      </c>
      <c r="W75" s="29">
        <v>15</v>
      </c>
      <c r="X75" s="42">
        <v>12</v>
      </c>
      <c r="Y75" s="42">
        <v>9.3000000000000007</v>
      </c>
      <c r="Z75" s="42"/>
      <c r="AA75" s="42"/>
      <c r="AB75" s="42"/>
      <c r="AC75" s="42"/>
      <c r="AD75" s="42"/>
      <c r="AE75" s="42"/>
    </row>
    <row r="76" spans="1:31" s="36" customFormat="1" ht="15.75" x14ac:dyDescent="0.25">
      <c r="A76" s="5" t="s">
        <v>276</v>
      </c>
      <c r="B76" s="12" t="s">
        <v>83</v>
      </c>
      <c r="C76" s="11">
        <v>5.34</v>
      </c>
      <c r="D76" s="29">
        <v>73</v>
      </c>
      <c r="E76" s="29">
        <v>80</v>
      </c>
      <c r="F76" s="30">
        <f t="shared" si="5"/>
        <v>14.981273408239701</v>
      </c>
      <c r="G76" s="38">
        <v>18</v>
      </c>
      <c r="H76" s="33">
        <f t="shared" si="6"/>
        <v>24.657534246575342</v>
      </c>
      <c r="I76" s="29"/>
      <c r="J76" s="29"/>
      <c r="K76" s="29"/>
      <c r="L76" s="38"/>
      <c r="M76" s="29"/>
      <c r="N76" s="29"/>
      <c r="O76" s="29">
        <v>5</v>
      </c>
      <c r="P76" s="38"/>
      <c r="Q76" s="29"/>
      <c r="R76" s="38"/>
      <c r="S76" s="29"/>
      <c r="T76" s="29"/>
      <c r="U76" s="29">
        <f t="shared" si="7"/>
        <v>27.777777777777779</v>
      </c>
      <c r="V76" s="29">
        <v>20</v>
      </c>
      <c r="W76" s="29">
        <v>25</v>
      </c>
      <c r="X76" s="42">
        <v>20</v>
      </c>
      <c r="Y76" s="42">
        <v>25</v>
      </c>
      <c r="Z76" s="42"/>
      <c r="AA76" s="42"/>
      <c r="AB76" s="42"/>
      <c r="AC76" s="42"/>
      <c r="AD76" s="42"/>
      <c r="AE76" s="42"/>
    </row>
    <row r="77" spans="1:31" s="36" customFormat="1" ht="15.75" x14ac:dyDescent="0.25">
      <c r="A77" s="5" t="s">
        <v>344</v>
      </c>
      <c r="B77" s="12" t="s">
        <v>345</v>
      </c>
      <c r="C77" s="11">
        <v>58.037999999999997</v>
      </c>
      <c r="D77" s="29">
        <v>307</v>
      </c>
      <c r="E77" s="29">
        <v>343</v>
      </c>
      <c r="F77" s="30">
        <f t="shared" si="5"/>
        <v>5.9099210861849141</v>
      </c>
      <c r="G77" s="38">
        <v>0</v>
      </c>
      <c r="H77" s="33">
        <f t="shared" si="6"/>
        <v>0</v>
      </c>
      <c r="I77" s="29"/>
      <c r="J77" s="29"/>
      <c r="K77" s="29"/>
      <c r="L77" s="38"/>
      <c r="M77" s="29"/>
      <c r="N77" s="29"/>
      <c r="O77" s="29">
        <v>0</v>
      </c>
      <c r="P77" s="38"/>
      <c r="Q77" s="29"/>
      <c r="R77" s="38"/>
      <c r="S77" s="29"/>
      <c r="T77" s="29"/>
      <c r="U77" s="29">
        <v>0</v>
      </c>
      <c r="V77" s="29">
        <v>41</v>
      </c>
      <c r="W77" s="29">
        <v>12</v>
      </c>
      <c r="X77" s="42">
        <v>27</v>
      </c>
      <c r="Y77" s="42">
        <v>7.8</v>
      </c>
      <c r="Z77" s="42"/>
      <c r="AA77" s="42"/>
      <c r="AB77" s="42"/>
      <c r="AC77" s="42"/>
      <c r="AD77" s="42"/>
      <c r="AE77" s="42"/>
    </row>
    <row r="78" spans="1:31" ht="15.75" x14ac:dyDescent="0.25">
      <c r="A78" s="146" t="s">
        <v>336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</row>
    <row r="79" spans="1:31" s="36" customFormat="1" x14ac:dyDescent="0.25">
      <c r="A79" s="16" t="s">
        <v>97</v>
      </c>
      <c r="B79" s="10" t="s">
        <v>45</v>
      </c>
      <c r="C79" s="13">
        <v>109.7</v>
      </c>
      <c r="D79" s="28">
        <v>263</v>
      </c>
      <c r="E79" s="28">
        <v>199</v>
      </c>
      <c r="F79" s="47">
        <f>E79/C79</f>
        <v>1.8140382862351869</v>
      </c>
      <c r="G79" s="28">
        <v>21</v>
      </c>
      <c r="H79" s="28">
        <f>G79*100/D79</f>
        <v>7.9847908745247151</v>
      </c>
      <c r="I79" s="28">
        <v>0</v>
      </c>
      <c r="J79" s="28">
        <v>3</v>
      </c>
      <c r="K79" s="28">
        <v>0</v>
      </c>
      <c r="L79" s="28">
        <v>0</v>
      </c>
      <c r="M79" s="28">
        <v>11</v>
      </c>
      <c r="N79" s="28">
        <v>7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15</v>
      </c>
      <c r="W79" s="28">
        <v>8</v>
      </c>
      <c r="X79" s="28">
        <v>15</v>
      </c>
      <c r="Y79" s="46">
        <f>X79*100/E79</f>
        <v>7.5376884422110555</v>
      </c>
      <c r="Z79" s="28">
        <v>0</v>
      </c>
      <c r="AA79" s="28">
        <v>2</v>
      </c>
      <c r="AB79" s="28">
        <v>0</v>
      </c>
      <c r="AC79" s="28">
        <v>0</v>
      </c>
      <c r="AD79" s="28">
        <v>8</v>
      </c>
      <c r="AE79" s="28">
        <v>5</v>
      </c>
    </row>
    <row r="80" spans="1:31" s="36" customFormat="1" ht="38.25" x14ac:dyDescent="0.25">
      <c r="A80" s="16" t="s">
        <v>98</v>
      </c>
      <c r="B80" s="10" t="s">
        <v>86</v>
      </c>
      <c r="C80" s="13">
        <v>119.99</v>
      </c>
      <c r="D80" s="28">
        <v>147</v>
      </c>
      <c r="E80" s="28">
        <v>215</v>
      </c>
      <c r="F80" s="47">
        <f>E80/C80</f>
        <v>1.7918159846653889</v>
      </c>
      <c r="G80" s="28">
        <v>11</v>
      </c>
      <c r="H80" s="28">
        <f>G80*100/D80</f>
        <v>7.4829931972789119</v>
      </c>
      <c r="I80" s="28"/>
      <c r="J80" s="28"/>
      <c r="K80" s="28"/>
      <c r="L80" s="28"/>
      <c r="M80" s="28"/>
      <c r="N80" s="28"/>
      <c r="O80" s="28">
        <v>3</v>
      </c>
      <c r="P80" s="28"/>
      <c r="Q80" s="28"/>
      <c r="R80" s="28"/>
      <c r="S80" s="28"/>
      <c r="T80" s="28"/>
      <c r="U80" s="28">
        <v>28</v>
      </c>
      <c r="V80" s="28">
        <v>17</v>
      </c>
      <c r="W80" s="28">
        <v>8</v>
      </c>
      <c r="X80" s="28">
        <v>17</v>
      </c>
      <c r="Y80" s="46">
        <f>X80*100/E80</f>
        <v>7.9069767441860463</v>
      </c>
      <c r="Z80" s="28"/>
      <c r="AA80" s="28"/>
      <c r="AB80" s="28"/>
      <c r="AC80" s="28"/>
      <c r="AD80" s="28"/>
      <c r="AE80" s="28"/>
    </row>
    <row r="81" spans="1:31" s="36" customFormat="1" x14ac:dyDescent="0.25">
      <c r="A81" s="16" t="s">
        <v>100</v>
      </c>
      <c r="B81" s="10" t="s">
        <v>87</v>
      </c>
      <c r="C81" s="13">
        <v>273.73</v>
      </c>
      <c r="D81" s="28">
        <v>441</v>
      </c>
      <c r="E81" s="28">
        <v>482</v>
      </c>
      <c r="F81" s="47">
        <f>E81/C81</f>
        <v>1.7608592408577795</v>
      </c>
      <c r="G81" s="28">
        <v>35</v>
      </c>
      <c r="H81" s="28">
        <f>G81*100/D81</f>
        <v>7.9365079365079367</v>
      </c>
      <c r="I81" s="28"/>
      <c r="J81" s="28"/>
      <c r="K81" s="28"/>
      <c r="L81" s="28"/>
      <c r="M81" s="28"/>
      <c r="N81" s="28"/>
      <c r="O81" s="28">
        <v>14</v>
      </c>
      <c r="P81" s="28"/>
      <c r="Q81" s="28"/>
      <c r="R81" s="28"/>
      <c r="S81" s="28"/>
      <c r="T81" s="28"/>
      <c r="U81" s="28">
        <v>40</v>
      </c>
      <c r="V81" s="28">
        <v>38</v>
      </c>
      <c r="W81" s="28">
        <v>8</v>
      </c>
      <c r="X81" s="28">
        <v>38</v>
      </c>
      <c r="Y81" s="46">
        <f>X81*100/E81</f>
        <v>7.8838174273858925</v>
      </c>
      <c r="Z81" s="28"/>
      <c r="AA81" s="28"/>
      <c r="AB81" s="28"/>
      <c r="AC81" s="28"/>
      <c r="AD81" s="28"/>
      <c r="AE81" s="28"/>
    </row>
    <row r="82" spans="1:31" ht="15.75" customHeight="1" x14ac:dyDescent="0.25">
      <c r="A82" s="143" t="s">
        <v>277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31" s="36" customFormat="1" ht="15.75" x14ac:dyDescent="0.25">
      <c r="A83" s="14" t="s">
        <v>107</v>
      </c>
      <c r="B83" s="10" t="s">
        <v>45</v>
      </c>
      <c r="C83" s="11">
        <v>204.64</v>
      </c>
      <c r="D83" s="29">
        <v>129</v>
      </c>
      <c r="E83" s="29">
        <v>154</v>
      </c>
      <c r="F83" s="30">
        <f>E83/C83</f>
        <v>0.7525410476935106</v>
      </c>
      <c r="G83" s="29">
        <v>15</v>
      </c>
      <c r="H83" s="33">
        <f>G83*100/D83</f>
        <v>11.627906976744185</v>
      </c>
      <c r="I83" s="29">
        <v>0</v>
      </c>
      <c r="J83" s="29">
        <v>2</v>
      </c>
      <c r="K83" s="29">
        <v>0</v>
      </c>
      <c r="L83" s="29">
        <v>0</v>
      </c>
      <c r="M83" s="29">
        <v>8</v>
      </c>
      <c r="N83" s="29">
        <v>5</v>
      </c>
      <c r="O83" s="29">
        <v>1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>
        <f>O83*100/G83</f>
        <v>6.666666666666667</v>
      </c>
      <c r="V83" s="29">
        <v>7</v>
      </c>
      <c r="W83" s="29">
        <v>5</v>
      </c>
      <c r="X83" s="42">
        <v>7</v>
      </c>
      <c r="Y83" s="42">
        <v>4.9000000000000004</v>
      </c>
      <c r="Z83" s="42">
        <v>0</v>
      </c>
      <c r="AA83" s="42">
        <v>1</v>
      </c>
      <c r="AB83" s="42">
        <v>0</v>
      </c>
      <c r="AC83" s="42">
        <v>0</v>
      </c>
      <c r="AD83" s="42">
        <v>3</v>
      </c>
      <c r="AE83" s="42">
        <v>3</v>
      </c>
    </row>
    <row r="84" spans="1:31" s="36" customFormat="1" ht="15.75" x14ac:dyDescent="0.25">
      <c r="A84" s="14" t="s">
        <v>108</v>
      </c>
      <c r="B84" s="6" t="s">
        <v>90</v>
      </c>
      <c r="C84" s="11">
        <v>699.95899999999995</v>
      </c>
      <c r="D84" s="29">
        <v>1278</v>
      </c>
      <c r="E84" s="29">
        <v>1248</v>
      </c>
      <c r="F84" s="30">
        <f>E84/C84</f>
        <v>1.7829615734635886</v>
      </c>
      <c r="G84" s="29">
        <v>64</v>
      </c>
      <c r="H84" s="33">
        <f>G84*100/D84</f>
        <v>5.0078247261345856</v>
      </c>
      <c r="I84" s="29"/>
      <c r="J84" s="29"/>
      <c r="K84" s="29"/>
      <c r="L84" s="29"/>
      <c r="M84" s="29"/>
      <c r="N84" s="29"/>
      <c r="O84" s="29">
        <v>43</v>
      </c>
      <c r="P84" s="29"/>
      <c r="Q84" s="29"/>
      <c r="R84" s="29"/>
      <c r="S84" s="29"/>
      <c r="T84" s="29"/>
      <c r="U84" s="29">
        <f>O84*100/G84</f>
        <v>67.1875</v>
      </c>
      <c r="V84" s="29">
        <v>99</v>
      </c>
      <c r="W84" s="29">
        <v>8</v>
      </c>
      <c r="X84" s="42">
        <v>62</v>
      </c>
      <c r="Y84" s="42">
        <v>5</v>
      </c>
      <c r="Z84" s="42"/>
      <c r="AA84" s="42"/>
      <c r="AB84" s="42"/>
      <c r="AC84" s="42"/>
      <c r="AD84" s="42"/>
      <c r="AE84" s="42"/>
    </row>
    <row r="85" spans="1:31" s="36" customFormat="1" ht="25.5" x14ac:dyDescent="0.25">
      <c r="A85" s="14" t="s">
        <v>110</v>
      </c>
      <c r="B85" s="6" t="s">
        <v>92</v>
      </c>
      <c r="C85" s="11">
        <v>354.61</v>
      </c>
      <c r="D85" s="29">
        <v>1211</v>
      </c>
      <c r="E85" s="29">
        <v>1274</v>
      </c>
      <c r="F85" s="30">
        <f>E85/C85</f>
        <v>3.5926792814641435</v>
      </c>
      <c r="G85" s="29">
        <v>84</v>
      </c>
      <c r="H85" s="33">
        <f>G85*100/D85</f>
        <v>6.9364161849710984</v>
      </c>
      <c r="I85" s="29"/>
      <c r="J85" s="29"/>
      <c r="K85" s="29"/>
      <c r="L85" s="29"/>
      <c r="M85" s="29"/>
      <c r="N85" s="29"/>
      <c r="O85" s="29">
        <v>20</v>
      </c>
      <c r="P85" s="29"/>
      <c r="Q85" s="29"/>
      <c r="R85" s="29"/>
      <c r="S85" s="29"/>
      <c r="T85" s="29"/>
      <c r="U85" s="29">
        <f>O85*100/G85</f>
        <v>23.80952380952381</v>
      </c>
      <c r="V85" s="29">
        <v>152</v>
      </c>
      <c r="W85" s="29">
        <v>12</v>
      </c>
      <c r="X85" s="42">
        <v>88</v>
      </c>
      <c r="Y85" s="42">
        <v>6.9</v>
      </c>
      <c r="Z85" s="42"/>
      <c r="AA85" s="42"/>
      <c r="AB85" s="42"/>
      <c r="AC85" s="42"/>
      <c r="AD85" s="42"/>
      <c r="AE85" s="42"/>
    </row>
    <row r="86" spans="1:31" s="36" customFormat="1" ht="15.75" x14ac:dyDescent="0.25">
      <c r="A86" s="14" t="s">
        <v>112</v>
      </c>
      <c r="B86" s="6" t="s">
        <v>94</v>
      </c>
      <c r="C86" s="7">
        <v>22.882999999999999</v>
      </c>
      <c r="D86" s="29">
        <v>33</v>
      </c>
      <c r="E86" s="29">
        <v>33</v>
      </c>
      <c r="F86" s="30">
        <f>E86/C86</f>
        <v>1.4421186033299831</v>
      </c>
      <c r="G86" s="29">
        <v>2</v>
      </c>
      <c r="H86" s="33">
        <f>G86*100/D86</f>
        <v>6.0606060606060606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29">
        <v>0</v>
      </c>
      <c r="V86" s="29">
        <v>2</v>
      </c>
      <c r="W86" s="29">
        <v>8</v>
      </c>
      <c r="X86" s="42">
        <v>2</v>
      </c>
      <c r="Y86" s="42">
        <v>8</v>
      </c>
      <c r="Z86" s="42"/>
      <c r="AA86" s="42"/>
      <c r="AB86" s="42"/>
      <c r="AC86" s="42"/>
      <c r="AD86" s="42"/>
      <c r="AE86" s="42"/>
    </row>
    <row r="87" spans="1:31" s="36" customFormat="1" ht="15.75" x14ac:dyDescent="0.25">
      <c r="A87" s="14" t="s">
        <v>278</v>
      </c>
      <c r="B87" s="6" t="s">
        <v>96</v>
      </c>
      <c r="C87" s="11">
        <v>812.9</v>
      </c>
      <c r="D87" s="29">
        <v>2525</v>
      </c>
      <c r="E87" s="29">
        <v>2646</v>
      </c>
      <c r="F87" s="30">
        <f>E87/C87</f>
        <v>3.2550129167179236</v>
      </c>
      <c r="G87" s="29">
        <v>177</v>
      </c>
      <c r="H87" s="33">
        <f>G87*100/D87</f>
        <v>7.0099009900990099</v>
      </c>
      <c r="I87" s="29"/>
      <c r="J87" s="29"/>
      <c r="K87" s="29"/>
      <c r="L87" s="29"/>
      <c r="M87" s="29"/>
      <c r="N87" s="29"/>
      <c r="O87" s="29">
        <v>156</v>
      </c>
      <c r="P87" s="29"/>
      <c r="Q87" s="29"/>
      <c r="R87" s="29"/>
      <c r="S87" s="29"/>
      <c r="T87" s="29"/>
      <c r="U87" s="29">
        <f>O87*100/G87</f>
        <v>88.13559322033899</v>
      </c>
      <c r="V87" s="29">
        <v>317</v>
      </c>
      <c r="W87" s="29">
        <v>12</v>
      </c>
      <c r="X87" s="42">
        <v>185</v>
      </c>
      <c r="Y87" s="42">
        <v>7</v>
      </c>
      <c r="Z87" s="42"/>
      <c r="AA87" s="42"/>
      <c r="AB87" s="42"/>
      <c r="AC87" s="42"/>
      <c r="AD87" s="42"/>
      <c r="AE87" s="42"/>
    </row>
    <row r="88" spans="1:31" ht="15.75" customHeight="1" x14ac:dyDescent="0.25">
      <c r="A88" s="143" t="s">
        <v>279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</row>
    <row r="89" spans="1:31" s="36" customFormat="1" ht="15.75" x14ac:dyDescent="0.25">
      <c r="A89" s="14" t="s">
        <v>114</v>
      </c>
      <c r="B89" s="10" t="s">
        <v>45</v>
      </c>
      <c r="C89" s="11">
        <v>559.524</v>
      </c>
      <c r="D89" s="29">
        <v>627</v>
      </c>
      <c r="E89" s="29">
        <v>711</v>
      </c>
      <c r="F89" s="30">
        <f>E89/C89</f>
        <v>1.2707229716687756</v>
      </c>
      <c r="G89" s="29">
        <v>47</v>
      </c>
      <c r="H89" s="33">
        <f>G89*100/D89</f>
        <v>7.4960127591706538</v>
      </c>
      <c r="I89" s="29">
        <v>0</v>
      </c>
      <c r="J89" s="29">
        <v>7</v>
      </c>
      <c r="K89" s="29">
        <v>0</v>
      </c>
      <c r="L89" s="29">
        <v>0</v>
      </c>
      <c r="M89" s="29">
        <v>24</v>
      </c>
      <c r="N89" s="29">
        <v>16</v>
      </c>
      <c r="O89" s="29">
        <v>15</v>
      </c>
      <c r="P89" s="29">
        <v>0</v>
      </c>
      <c r="Q89" s="29">
        <v>0</v>
      </c>
      <c r="R89" s="29">
        <v>0</v>
      </c>
      <c r="S89" s="29">
        <v>7</v>
      </c>
      <c r="T89" s="29">
        <v>8</v>
      </c>
      <c r="U89" s="29">
        <f>O89*100/G89</f>
        <v>31.914893617021278</v>
      </c>
      <c r="V89" s="29">
        <v>56</v>
      </c>
      <c r="W89" s="29">
        <v>8</v>
      </c>
      <c r="X89" s="42">
        <v>53</v>
      </c>
      <c r="Y89" s="50">
        <f>X89*100/E89</f>
        <v>7.4542897327707456</v>
      </c>
      <c r="Z89" s="42">
        <v>0</v>
      </c>
      <c r="AA89" s="42">
        <v>1</v>
      </c>
      <c r="AB89" s="42">
        <v>0</v>
      </c>
      <c r="AC89" s="42">
        <v>0</v>
      </c>
      <c r="AD89" s="42">
        <v>8</v>
      </c>
      <c r="AE89" s="42">
        <v>3</v>
      </c>
    </row>
    <row r="90" spans="1:31" s="36" customFormat="1" ht="76.5" x14ac:dyDescent="0.25">
      <c r="A90" s="14" t="s">
        <v>350</v>
      </c>
      <c r="B90" s="6" t="s">
        <v>354</v>
      </c>
      <c r="C90" s="11"/>
      <c r="D90" s="29"/>
      <c r="E90" s="29"/>
      <c r="F90" s="30"/>
      <c r="G90" s="29">
        <v>3</v>
      </c>
      <c r="H90" s="33">
        <v>0.4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42">
        <v>3</v>
      </c>
      <c r="Y90" s="50">
        <v>0.4</v>
      </c>
      <c r="Z90" s="42"/>
      <c r="AA90" s="42"/>
      <c r="AB90" s="42"/>
      <c r="AC90" s="42"/>
      <c r="AD90" s="42">
        <v>3</v>
      </c>
      <c r="AE90" s="42"/>
    </row>
    <row r="91" spans="1:31" ht="25.5" x14ac:dyDescent="0.25">
      <c r="A91" s="14" t="s">
        <v>115</v>
      </c>
      <c r="B91" s="10" t="s">
        <v>99</v>
      </c>
      <c r="C91" s="11">
        <v>396.81</v>
      </c>
      <c r="D91" s="29">
        <v>1625</v>
      </c>
      <c r="E91" s="29">
        <v>1414</v>
      </c>
      <c r="F91" s="30">
        <f t="shared" ref="F91:F97" si="8">E91/C91</f>
        <v>3.5634182606285125</v>
      </c>
      <c r="G91" s="29">
        <v>186</v>
      </c>
      <c r="H91" s="33">
        <f t="shared" ref="H91:H97" si="9">G91*100/D91</f>
        <v>11.446153846153846</v>
      </c>
      <c r="I91" s="29"/>
      <c r="J91" s="29"/>
      <c r="K91" s="29"/>
      <c r="L91" s="29"/>
      <c r="M91" s="29"/>
      <c r="N91" s="29"/>
      <c r="O91" s="29">
        <v>103</v>
      </c>
      <c r="P91" s="29"/>
      <c r="Q91" s="29"/>
      <c r="R91" s="29"/>
      <c r="S91" s="29"/>
      <c r="T91" s="29"/>
      <c r="U91" s="29">
        <f t="shared" ref="U91:U97" si="10">O91*100/G91</f>
        <v>55.376344086021504</v>
      </c>
      <c r="V91" s="29">
        <v>169</v>
      </c>
      <c r="W91" s="29">
        <v>12</v>
      </c>
      <c r="X91" s="42">
        <v>169</v>
      </c>
      <c r="Y91" s="50">
        <f t="shared" ref="Y91:Y97" si="11">X91*100/E91</f>
        <v>11.951909476661951</v>
      </c>
      <c r="Z91" s="32"/>
      <c r="AA91" s="32"/>
      <c r="AB91" s="32"/>
      <c r="AC91" s="32"/>
      <c r="AD91" s="32"/>
      <c r="AE91" s="32"/>
    </row>
    <row r="92" spans="1:31" ht="15.75" x14ac:dyDescent="0.25">
      <c r="A92" s="14"/>
      <c r="B92" s="10" t="s">
        <v>101</v>
      </c>
      <c r="C92" s="11">
        <v>143.51</v>
      </c>
      <c r="D92" s="29">
        <v>346</v>
      </c>
      <c r="E92" s="29">
        <v>375</v>
      </c>
      <c r="F92" s="30">
        <f t="shared" si="8"/>
        <v>2.6130583234617797</v>
      </c>
      <c r="G92" s="29">
        <v>27</v>
      </c>
      <c r="H92" s="33">
        <f t="shared" si="9"/>
        <v>7.803468208092486</v>
      </c>
      <c r="I92" s="29"/>
      <c r="J92" s="29"/>
      <c r="K92" s="29"/>
      <c r="L92" s="29"/>
      <c r="M92" s="29"/>
      <c r="N92" s="29"/>
      <c r="O92" s="29">
        <v>6</v>
      </c>
      <c r="P92" s="29"/>
      <c r="Q92" s="29"/>
      <c r="R92" s="29"/>
      <c r="S92" s="29"/>
      <c r="T92" s="29"/>
      <c r="U92" s="29">
        <f t="shared" si="10"/>
        <v>22.222222222222221</v>
      </c>
      <c r="V92" s="29">
        <v>30</v>
      </c>
      <c r="W92" s="29">
        <v>8</v>
      </c>
      <c r="X92" s="42">
        <v>30</v>
      </c>
      <c r="Y92" s="50">
        <f t="shared" si="11"/>
        <v>8</v>
      </c>
      <c r="Z92" s="32"/>
      <c r="AA92" s="32"/>
      <c r="AB92" s="32"/>
      <c r="AC92" s="32"/>
      <c r="AD92" s="32"/>
      <c r="AE92" s="32"/>
    </row>
    <row r="93" spans="1:31" ht="15.75" x14ac:dyDescent="0.25">
      <c r="A93" s="14" t="s">
        <v>118</v>
      </c>
      <c r="B93" s="10" t="s">
        <v>102</v>
      </c>
      <c r="C93" s="7">
        <v>29.94</v>
      </c>
      <c r="D93" s="29">
        <v>193</v>
      </c>
      <c r="E93" s="29">
        <v>203</v>
      </c>
      <c r="F93" s="30">
        <f t="shared" si="8"/>
        <v>6.7802271209084832</v>
      </c>
      <c r="G93" s="29">
        <v>28</v>
      </c>
      <c r="H93" s="33">
        <f t="shared" si="9"/>
        <v>14.507772020725389</v>
      </c>
      <c r="I93" s="29"/>
      <c r="J93" s="29"/>
      <c r="K93" s="29"/>
      <c r="L93" s="29"/>
      <c r="M93" s="29"/>
      <c r="N93" s="29"/>
      <c r="O93" s="29">
        <v>4</v>
      </c>
      <c r="P93" s="29"/>
      <c r="Q93" s="29"/>
      <c r="R93" s="29"/>
      <c r="S93" s="29"/>
      <c r="T93" s="29"/>
      <c r="U93" s="29">
        <f t="shared" si="10"/>
        <v>14.285714285714286</v>
      </c>
      <c r="V93" s="29">
        <v>30</v>
      </c>
      <c r="W93" s="29">
        <v>15</v>
      </c>
      <c r="X93" s="42">
        <v>28</v>
      </c>
      <c r="Y93" s="50">
        <f t="shared" si="11"/>
        <v>13.793103448275861</v>
      </c>
      <c r="Z93" s="32"/>
      <c r="AA93" s="32"/>
      <c r="AB93" s="32"/>
      <c r="AC93" s="32"/>
      <c r="AD93" s="32"/>
      <c r="AE93" s="32"/>
    </row>
    <row r="94" spans="1:31" ht="15.75" x14ac:dyDescent="0.25">
      <c r="A94" s="14" t="s">
        <v>120</v>
      </c>
      <c r="B94" s="10" t="s">
        <v>103</v>
      </c>
      <c r="C94" s="7">
        <v>39.04</v>
      </c>
      <c r="D94" s="29">
        <v>81</v>
      </c>
      <c r="E94" s="29">
        <v>65</v>
      </c>
      <c r="F94" s="30">
        <f t="shared" si="8"/>
        <v>1.6649590163934427</v>
      </c>
      <c r="G94" s="29">
        <v>6</v>
      </c>
      <c r="H94" s="33">
        <f t="shared" si="9"/>
        <v>7.4074074074074074</v>
      </c>
      <c r="I94" s="29"/>
      <c r="J94" s="29"/>
      <c r="K94" s="29"/>
      <c r="L94" s="29"/>
      <c r="M94" s="29"/>
      <c r="N94" s="29"/>
      <c r="O94" s="29">
        <v>5</v>
      </c>
      <c r="P94" s="29"/>
      <c r="Q94" s="29"/>
      <c r="R94" s="29"/>
      <c r="S94" s="29"/>
      <c r="T94" s="29"/>
      <c r="U94" s="29">
        <f t="shared" si="10"/>
        <v>83.333333333333329</v>
      </c>
      <c r="V94" s="29">
        <v>5</v>
      </c>
      <c r="W94" s="29">
        <v>8</v>
      </c>
      <c r="X94" s="42">
        <v>5</v>
      </c>
      <c r="Y94" s="50">
        <f t="shared" si="11"/>
        <v>7.6923076923076925</v>
      </c>
      <c r="Z94" s="32"/>
      <c r="AA94" s="32"/>
      <c r="AB94" s="32"/>
      <c r="AC94" s="32"/>
      <c r="AD94" s="32"/>
      <c r="AE94" s="32"/>
    </row>
    <row r="95" spans="1:31" ht="15.75" x14ac:dyDescent="0.25">
      <c r="A95" s="14" t="s">
        <v>122</v>
      </c>
      <c r="B95" s="10" t="s">
        <v>104</v>
      </c>
      <c r="C95" s="7">
        <v>21.24</v>
      </c>
      <c r="D95" s="29">
        <v>101</v>
      </c>
      <c r="E95" s="29">
        <v>235</v>
      </c>
      <c r="F95" s="30">
        <f t="shared" si="8"/>
        <v>11.064030131826742</v>
      </c>
      <c r="G95" s="29">
        <v>12</v>
      </c>
      <c r="H95" s="33">
        <f t="shared" si="9"/>
        <v>11.881188118811881</v>
      </c>
      <c r="I95" s="29"/>
      <c r="J95" s="29"/>
      <c r="K95" s="29"/>
      <c r="L95" s="29"/>
      <c r="M95" s="29"/>
      <c r="N95" s="29"/>
      <c r="O95" s="29">
        <v>12</v>
      </c>
      <c r="P95" s="29"/>
      <c r="Q95" s="29"/>
      <c r="R95" s="29"/>
      <c r="S95" s="29"/>
      <c r="T95" s="29"/>
      <c r="U95" s="29">
        <f t="shared" si="10"/>
        <v>100</v>
      </c>
      <c r="V95" s="29">
        <v>42</v>
      </c>
      <c r="W95" s="29">
        <v>18</v>
      </c>
      <c r="X95" s="42">
        <v>42</v>
      </c>
      <c r="Y95" s="50">
        <f t="shared" si="11"/>
        <v>17.872340425531913</v>
      </c>
      <c r="Z95" s="32"/>
      <c r="AA95" s="32"/>
      <c r="AB95" s="32"/>
      <c r="AC95" s="32"/>
      <c r="AD95" s="32"/>
      <c r="AE95" s="32"/>
    </row>
    <row r="96" spans="1:31" ht="15.75" x14ac:dyDescent="0.25">
      <c r="A96" s="14" t="s">
        <v>280</v>
      </c>
      <c r="B96" s="10" t="s">
        <v>105</v>
      </c>
      <c r="C96" s="11">
        <v>95.58</v>
      </c>
      <c r="D96" s="29">
        <v>574</v>
      </c>
      <c r="E96" s="29">
        <v>404</v>
      </c>
      <c r="F96" s="30">
        <f t="shared" si="8"/>
        <v>4.2268256957522494</v>
      </c>
      <c r="G96" s="29">
        <v>46</v>
      </c>
      <c r="H96" s="33">
        <f t="shared" si="9"/>
        <v>8.0139372822299659</v>
      </c>
      <c r="I96" s="29"/>
      <c r="J96" s="29"/>
      <c r="K96" s="29"/>
      <c r="L96" s="29"/>
      <c r="M96" s="29"/>
      <c r="N96" s="29"/>
      <c r="O96" s="29">
        <v>31</v>
      </c>
      <c r="P96" s="29"/>
      <c r="Q96" s="29"/>
      <c r="R96" s="29"/>
      <c r="S96" s="29"/>
      <c r="T96" s="29"/>
      <c r="U96" s="29">
        <f t="shared" si="10"/>
        <v>67.391304347826093</v>
      </c>
      <c r="V96" s="29">
        <v>48</v>
      </c>
      <c r="W96" s="29">
        <v>12</v>
      </c>
      <c r="X96" s="42">
        <v>48</v>
      </c>
      <c r="Y96" s="50">
        <f t="shared" si="11"/>
        <v>11.881188118811881</v>
      </c>
      <c r="Z96" s="32"/>
      <c r="AA96" s="32"/>
      <c r="AB96" s="32"/>
      <c r="AC96" s="32"/>
      <c r="AD96" s="32"/>
      <c r="AE96" s="32"/>
    </row>
    <row r="97" spans="1:32" s="36" customFormat="1" ht="27.75" customHeight="1" x14ac:dyDescent="0.25">
      <c r="A97" s="14" t="s">
        <v>281</v>
      </c>
      <c r="B97" s="10" t="s">
        <v>106</v>
      </c>
      <c r="C97" s="11">
        <v>140.62</v>
      </c>
      <c r="D97" s="29">
        <v>125</v>
      </c>
      <c r="E97" s="29">
        <v>217</v>
      </c>
      <c r="F97" s="30">
        <f t="shared" si="8"/>
        <v>1.5431659792348171</v>
      </c>
      <c r="G97" s="29">
        <v>6</v>
      </c>
      <c r="H97" s="33">
        <f t="shared" si="9"/>
        <v>4.8</v>
      </c>
      <c r="I97" s="29"/>
      <c r="J97" s="29"/>
      <c r="K97" s="29"/>
      <c r="L97" s="29"/>
      <c r="M97" s="29"/>
      <c r="N97" s="29"/>
      <c r="O97" s="29">
        <v>6</v>
      </c>
      <c r="P97" s="29"/>
      <c r="Q97" s="29"/>
      <c r="R97" s="29"/>
      <c r="S97" s="29"/>
      <c r="T97" s="29"/>
      <c r="U97" s="29">
        <f t="shared" si="10"/>
        <v>100</v>
      </c>
      <c r="V97" s="29">
        <v>17</v>
      </c>
      <c r="W97" s="29">
        <v>8</v>
      </c>
      <c r="X97" s="42">
        <v>10</v>
      </c>
      <c r="Y97" s="50">
        <f t="shared" si="11"/>
        <v>4.6082949308755756</v>
      </c>
      <c r="Z97" s="42"/>
      <c r="AA97" s="42"/>
      <c r="AB97" s="42"/>
      <c r="AC97" s="42"/>
      <c r="AD97" s="42"/>
      <c r="AE97" s="42"/>
    </row>
    <row r="98" spans="1:32" ht="15.75" x14ac:dyDescent="0.25">
      <c r="A98" s="146" t="s">
        <v>282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</row>
    <row r="99" spans="1:32" s="36" customFormat="1" x14ac:dyDescent="0.25">
      <c r="A99" s="16" t="s">
        <v>123</v>
      </c>
      <c r="B99" s="10" t="s">
        <v>45</v>
      </c>
      <c r="C99" s="13">
        <v>572.79</v>
      </c>
      <c r="D99" s="8">
        <v>2967</v>
      </c>
      <c r="E99" s="8">
        <v>1193</v>
      </c>
      <c r="F99" s="59">
        <f>E99/C99</f>
        <v>2.0827877581661691</v>
      </c>
      <c r="G99" s="8">
        <v>356</v>
      </c>
      <c r="H99" s="8">
        <v>0</v>
      </c>
      <c r="I99" s="8">
        <v>0</v>
      </c>
      <c r="J99" s="8">
        <v>53</v>
      </c>
      <c r="K99" s="8">
        <v>0</v>
      </c>
      <c r="L99" s="8">
        <v>0</v>
      </c>
      <c r="M99" s="8">
        <v>196</v>
      </c>
      <c r="N99" s="8">
        <v>107</v>
      </c>
      <c r="O99" s="8">
        <v>67</v>
      </c>
      <c r="P99" s="8">
        <v>0</v>
      </c>
      <c r="Q99" s="8">
        <v>0</v>
      </c>
      <c r="R99" s="8">
        <v>0</v>
      </c>
      <c r="S99" s="8">
        <v>63</v>
      </c>
      <c r="T99" s="8">
        <v>45</v>
      </c>
      <c r="U99" s="8">
        <f>O99*100/G99</f>
        <v>18.820224719101123</v>
      </c>
      <c r="V99" s="8">
        <v>95</v>
      </c>
      <c r="W99" s="8">
        <v>8</v>
      </c>
      <c r="X99" s="60">
        <v>95</v>
      </c>
      <c r="Y99" s="104">
        <f>X99*100/E99</f>
        <v>7.9631181894383909</v>
      </c>
      <c r="Z99" s="60">
        <v>0</v>
      </c>
      <c r="AA99" s="60">
        <v>14</v>
      </c>
      <c r="AB99" s="60">
        <v>0</v>
      </c>
      <c r="AC99" s="60">
        <v>0</v>
      </c>
      <c r="AD99" s="60">
        <v>52</v>
      </c>
      <c r="AE99" s="60">
        <v>29</v>
      </c>
    </row>
    <row r="100" spans="1:32" ht="15.75" customHeight="1" x14ac:dyDescent="0.25">
      <c r="A100" s="143" t="s">
        <v>337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2" s="36" customFormat="1" ht="15.75" x14ac:dyDescent="0.25">
      <c r="A101" s="5" t="s">
        <v>126</v>
      </c>
      <c r="B101" s="6" t="s">
        <v>45</v>
      </c>
      <c r="C101" s="64">
        <v>1591.999</v>
      </c>
      <c r="D101" s="29">
        <v>4888</v>
      </c>
      <c r="E101" s="29">
        <v>3867</v>
      </c>
      <c r="F101" s="30">
        <f>E101/C101</f>
        <v>2.4290216262698658</v>
      </c>
      <c r="G101" s="29">
        <v>397</v>
      </c>
      <c r="H101" s="33">
        <f>G101*100/D101</f>
        <v>8.1219312602291325</v>
      </c>
      <c r="I101" s="29">
        <v>0</v>
      </c>
      <c r="J101" s="29">
        <v>11</v>
      </c>
      <c r="K101" s="29">
        <v>0</v>
      </c>
      <c r="L101" s="29">
        <v>0</v>
      </c>
      <c r="M101" s="29">
        <v>50</v>
      </c>
      <c r="N101" s="29">
        <v>16</v>
      </c>
      <c r="O101" s="29">
        <v>12</v>
      </c>
      <c r="P101" s="29">
        <v>4</v>
      </c>
      <c r="Q101" s="29">
        <v>0</v>
      </c>
      <c r="R101" s="29">
        <v>0</v>
      </c>
      <c r="S101" s="29">
        <v>8</v>
      </c>
      <c r="T101" s="29">
        <v>0</v>
      </c>
      <c r="U101" s="29">
        <f>O101*100/G101</f>
        <v>3.0226700251889169</v>
      </c>
      <c r="V101" s="29">
        <v>309</v>
      </c>
      <c r="W101" s="29">
        <v>8</v>
      </c>
      <c r="X101" s="42">
        <v>309</v>
      </c>
      <c r="Y101" s="42">
        <f>X101*100/E101</f>
        <v>7.990690457719162</v>
      </c>
      <c r="Z101" s="42">
        <v>0</v>
      </c>
      <c r="AA101" s="42">
        <v>46</v>
      </c>
      <c r="AB101" s="42">
        <v>0</v>
      </c>
      <c r="AC101" s="42">
        <v>0</v>
      </c>
      <c r="AD101" s="42">
        <v>170</v>
      </c>
      <c r="AE101" s="42">
        <v>93</v>
      </c>
      <c r="AF101" s="36" t="s">
        <v>346</v>
      </c>
    </row>
    <row r="102" spans="1:32" s="36" customFormat="1" ht="25.5" x14ac:dyDescent="0.25">
      <c r="A102" s="5" t="s">
        <v>127</v>
      </c>
      <c r="B102" s="6" t="s">
        <v>109</v>
      </c>
      <c r="C102" s="11">
        <v>400</v>
      </c>
      <c r="D102" s="29">
        <v>865</v>
      </c>
      <c r="E102" s="29">
        <v>645</v>
      </c>
      <c r="F102" s="30">
        <f>E102/C102</f>
        <v>1.6125</v>
      </c>
      <c r="G102" s="29">
        <v>43</v>
      </c>
      <c r="H102" s="33">
        <f>G102*100/D102</f>
        <v>4.9710982658959537</v>
      </c>
      <c r="I102" s="29"/>
      <c r="J102" s="29"/>
      <c r="K102" s="29"/>
      <c r="L102" s="29"/>
      <c r="M102" s="29"/>
      <c r="N102" s="29"/>
      <c r="O102" s="29">
        <v>10</v>
      </c>
      <c r="P102" s="29"/>
      <c r="Q102" s="29"/>
      <c r="R102" s="29"/>
      <c r="S102" s="29"/>
      <c r="T102" s="29"/>
      <c r="U102" s="29">
        <f>O102*100/G102</f>
        <v>23.255813953488371</v>
      </c>
      <c r="V102" s="29">
        <v>51</v>
      </c>
      <c r="W102" s="29">
        <v>8</v>
      </c>
      <c r="X102" s="42">
        <v>51</v>
      </c>
      <c r="Y102" s="50">
        <f>X102*100/E102</f>
        <v>7.9069767441860463</v>
      </c>
      <c r="Z102" s="42"/>
      <c r="AA102" s="42"/>
      <c r="AB102" s="42"/>
      <c r="AC102" s="42"/>
      <c r="AD102" s="42"/>
      <c r="AE102" s="42"/>
    </row>
    <row r="103" spans="1:32" s="36" customFormat="1" ht="15.75" x14ac:dyDescent="0.25">
      <c r="A103" s="5" t="s">
        <v>129</v>
      </c>
      <c r="B103" s="6" t="s">
        <v>111</v>
      </c>
      <c r="C103" s="11">
        <v>17.489000000000001</v>
      </c>
      <c r="D103" s="29">
        <v>188</v>
      </c>
      <c r="E103" s="29">
        <v>197</v>
      </c>
      <c r="F103" s="30">
        <f>E103/C103</f>
        <v>11.264223226027788</v>
      </c>
      <c r="G103" s="29">
        <v>13</v>
      </c>
      <c r="H103" s="33">
        <f>G103*100/D103</f>
        <v>6.9148936170212769</v>
      </c>
      <c r="I103" s="29"/>
      <c r="J103" s="29"/>
      <c r="K103" s="29"/>
      <c r="L103" s="29"/>
      <c r="M103" s="29"/>
      <c r="N103" s="29"/>
      <c r="O103" s="29">
        <v>13</v>
      </c>
      <c r="P103" s="29"/>
      <c r="Q103" s="29"/>
      <c r="R103" s="29"/>
      <c r="S103" s="29"/>
      <c r="T103" s="29"/>
      <c r="U103" s="29">
        <f>O103*100/G103</f>
        <v>100</v>
      </c>
      <c r="V103" s="29">
        <v>35</v>
      </c>
      <c r="W103" s="29">
        <v>18</v>
      </c>
      <c r="X103" s="42">
        <v>14</v>
      </c>
      <c r="Y103" s="50">
        <f>X103*100/E103</f>
        <v>7.1065989847715736</v>
      </c>
      <c r="Z103" s="42"/>
      <c r="AA103" s="42"/>
      <c r="AB103" s="42"/>
      <c r="AC103" s="42"/>
      <c r="AD103" s="42"/>
      <c r="AE103" s="42"/>
    </row>
    <row r="104" spans="1:32" s="36" customFormat="1" ht="15.75" x14ac:dyDescent="0.25">
      <c r="A104" s="5" t="s">
        <v>131</v>
      </c>
      <c r="B104" s="6" t="s">
        <v>113</v>
      </c>
      <c r="C104" s="11">
        <v>210.33</v>
      </c>
      <c r="D104" s="29">
        <v>1112</v>
      </c>
      <c r="E104" s="29">
        <v>1122</v>
      </c>
      <c r="F104" s="30">
        <f>E104/C104</f>
        <v>5.3344743973755522</v>
      </c>
      <c r="G104" s="29">
        <v>45</v>
      </c>
      <c r="H104" s="33">
        <f>G104*100/D104</f>
        <v>4.0467625899280577</v>
      </c>
      <c r="I104" s="29"/>
      <c r="J104" s="29"/>
      <c r="K104" s="29"/>
      <c r="L104" s="29"/>
      <c r="M104" s="29"/>
      <c r="N104" s="29"/>
      <c r="O104" s="29">
        <v>11</v>
      </c>
      <c r="P104" s="29"/>
      <c r="Q104" s="29"/>
      <c r="R104" s="29"/>
      <c r="S104" s="29"/>
      <c r="T104" s="29"/>
      <c r="U104" s="29">
        <f>O104*100/G104</f>
        <v>24.444444444444443</v>
      </c>
      <c r="V104" s="29">
        <v>134</v>
      </c>
      <c r="W104" s="29">
        <v>12</v>
      </c>
      <c r="X104" s="42">
        <v>45</v>
      </c>
      <c r="Y104" s="50">
        <f>X104*100/E104</f>
        <v>4.0106951871657754</v>
      </c>
      <c r="Z104" s="42"/>
      <c r="AA104" s="42"/>
      <c r="AB104" s="42"/>
      <c r="AC104" s="42"/>
      <c r="AD104" s="42"/>
      <c r="AE104" s="42"/>
    </row>
    <row r="105" spans="1:32" ht="15.75" customHeight="1" x14ac:dyDescent="0.25">
      <c r="A105" s="143" t="s">
        <v>283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</row>
    <row r="106" spans="1:32" s="36" customFormat="1" ht="15.75" x14ac:dyDescent="0.25">
      <c r="A106" s="5" t="s">
        <v>133</v>
      </c>
      <c r="B106" s="6" t="s">
        <v>45</v>
      </c>
      <c r="C106" s="11">
        <v>249.48</v>
      </c>
      <c r="D106" s="29">
        <v>958</v>
      </c>
      <c r="E106" s="29">
        <v>870</v>
      </c>
      <c r="F106" s="30">
        <f>E106/C106</f>
        <v>3.4872534872534873</v>
      </c>
      <c r="G106" s="29">
        <v>110</v>
      </c>
      <c r="H106" s="29">
        <f>G106*100/D106</f>
        <v>11.482254697286013</v>
      </c>
      <c r="I106" s="29">
        <v>0</v>
      </c>
      <c r="J106" s="29">
        <v>16</v>
      </c>
      <c r="K106" s="29">
        <v>0</v>
      </c>
      <c r="L106" s="29">
        <v>0</v>
      </c>
      <c r="M106" s="29">
        <v>60</v>
      </c>
      <c r="N106" s="29">
        <v>34</v>
      </c>
      <c r="O106" s="29">
        <v>29</v>
      </c>
      <c r="P106" s="29">
        <v>0</v>
      </c>
      <c r="Q106" s="29">
        <v>0</v>
      </c>
      <c r="R106" s="29">
        <v>0</v>
      </c>
      <c r="S106" s="29">
        <v>29</v>
      </c>
      <c r="T106" s="29">
        <v>0</v>
      </c>
      <c r="U106" s="29">
        <f t="shared" ref="U106:U111" si="12">O106*100/G106</f>
        <v>26.363636363636363</v>
      </c>
      <c r="V106" s="29">
        <v>104</v>
      </c>
      <c r="W106" s="29">
        <v>12</v>
      </c>
      <c r="X106" s="42">
        <v>102</v>
      </c>
      <c r="Y106" s="42">
        <f>X106*100/E106</f>
        <v>11.724137931034482</v>
      </c>
      <c r="Z106" s="42">
        <v>0</v>
      </c>
      <c r="AA106" s="42">
        <v>15</v>
      </c>
      <c r="AB106" s="42">
        <v>0</v>
      </c>
      <c r="AC106" s="42">
        <v>0</v>
      </c>
      <c r="AD106" s="42">
        <v>56</v>
      </c>
      <c r="AE106" s="42">
        <v>31</v>
      </c>
    </row>
    <row r="107" spans="1:32" s="36" customFormat="1" ht="76.5" x14ac:dyDescent="0.25">
      <c r="A107" s="5"/>
      <c r="B107" s="6" t="s">
        <v>354</v>
      </c>
      <c r="C107" s="11"/>
      <c r="D107" s="29"/>
      <c r="E107" s="29"/>
      <c r="F107" s="30"/>
      <c r="G107" s="29">
        <v>2</v>
      </c>
      <c r="H107" s="33">
        <f>G107*100/D106</f>
        <v>0.20876826722338204</v>
      </c>
      <c r="I107" s="29"/>
      <c r="J107" s="29"/>
      <c r="K107" s="29"/>
      <c r="L107" s="29"/>
      <c r="M107" s="29"/>
      <c r="N107" s="29"/>
      <c r="O107" s="29">
        <v>0</v>
      </c>
      <c r="P107" s="29"/>
      <c r="Q107" s="29"/>
      <c r="R107" s="29"/>
      <c r="S107" s="29"/>
      <c r="T107" s="29"/>
      <c r="U107" s="29">
        <f t="shared" si="12"/>
        <v>0</v>
      </c>
      <c r="V107" s="29"/>
      <c r="W107" s="29"/>
      <c r="X107" s="42">
        <v>2</v>
      </c>
      <c r="Y107" s="42">
        <f>X107*100/E106</f>
        <v>0.22988505747126436</v>
      </c>
      <c r="Z107" s="42"/>
      <c r="AA107" s="42"/>
      <c r="AB107" s="42"/>
      <c r="AC107" s="42"/>
      <c r="AD107" s="42">
        <v>2</v>
      </c>
      <c r="AE107" s="42"/>
    </row>
    <row r="108" spans="1:32" s="36" customFormat="1" ht="38.25" x14ac:dyDescent="0.25">
      <c r="A108" s="5" t="s">
        <v>134</v>
      </c>
      <c r="B108" s="6" t="s">
        <v>116</v>
      </c>
      <c r="C108" s="11">
        <v>98.5</v>
      </c>
      <c r="D108" s="29">
        <v>767</v>
      </c>
      <c r="E108" s="29">
        <v>793</v>
      </c>
      <c r="F108" s="30">
        <f>E108/C108</f>
        <v>8.0507614213197964</v>
      </c>
      <c r="G108" s="29">
        <v>115</v>
      </c>
      <c r="H108" s="29">
        <f>G108*100/D108</f>
        <v>14.99348109517601</v>
      </c>
      <c r="I108" s="29"/>
      <c r="J108" s="29"/>
      <c r="K108" s="29"/>
      <c r="L108" s="29"/>
      <c r="M108" s="29"/>
      <c r="N108" s="29"/>
      <c r="O108" s="29">
        <v>72</v>
      </c>
      <c r="P108" s="29"/>
      <c r="Q108" s="29"/>
      <c r="R108" s="29"/>
      <c r="S108" s="29"/>
      <c r="T108" s="29"/>
      <c r="U108" s="29">
        <f t="shared" si="12"/>
        <v>62.608695652173914</v>
      </c>
      <c r="V108" s="29">
        <v>118</v>
      </c>
      <c r="W108" s="29">
        <v>15</v>
      </c>
      <c r="X108" s="42">
        <v>118</v>
      </c>
      <c r="Y108" s="50">
        <f>X108*100/E108</f>
        <v>14.880201765447667</v>
      </c>
      <c r="Z108" s="42"/>
      <c r="AA108" s="42"/>
      <c r="AB108" s="42"/>
      <c r="AC108" s="42"/>
      <c r="AD108" s="42"/>
      <c r="AE108" s="42"/>
    </row>
    <row r="109" spans="1:32" s="36" customFormat="1" ht="38.25" x14ac:dyDescent="0.25">
      <c r="A109" s="5" t="s">
        <v>136</v>
      </c>
      <c r="B109" s="6" t="s">
        <v>117</v>
      </c>
      <c r="C109" s="11">
        <v>164.62899999999999</v>
      </c>
      <c r="D109" s="29">
        <v>1112</v>
      </c>
      <c r="E109" s="29">
        <v>1140</v>
      </c>
      <c r="F109" s="30">
        <f>E109/C109</f>
        <v>6.9246609042149325</v>
      </c>
      <c r="G109" s="29">
        <v>166</v>
      </c>
      <c r="H109" s="29">
        <f>G109*100/D109</f>
        <v>14.928057553956835</v>
      </c>
      <c r="I109" s="29"/>
      <c r="J109" s="29"/>
      <c r="K109" s="29"/>
      <c r="L109" s="29"/>
      <c r="M109" s="29"/>
      <c r="N109" s="29"/>
      <c r="O109" s="29">
        <v>47</v>
      </c>
      <c r="P109" s="29"/>
      <c r="Q109" s="29"/>
      <c r="R109" s="29"/>
      <c r="S109" s="29"/>
      <c r="T109" s="29"/>
      <c r="U109" s="29">
        <f t="shared" si="12"/>
        <v>28.313253012048193</v>
      </c>
      <c r="V109" s="29">
        <v>171</v>
      </c>
      <c r="W109" s="29">
        <v>15</v>
      </c>
      <c r="X109" s="42">
        <v>171</v>
      </c>
      <c r="Y109" s="50">
        <f>X109*100/E109</f>
        <v>15</v>
      </c>
      <c r="Z109" s="42"/>
      <c r="AA109" s="42"/>
      <c r="AB109" s="42"/>
      <c r="AC109" s="42"/>
      <c r="AD109" s="42"/>
      <c r="AE109" s="42"/>
    </row>
    <row r="110" spans="1:32" s="36" customFormat="1" ht="15.75" x14ac:dyDescent="0.25">
      <c r="A110" s="5" t="s">
        <v>284</v>
      </c>
      <c r="B110" s="6" t="s">
        <v>119</v>
      </c>
      <c r="C110" s="11">
        <v>7.07</v>
      </c>
      <c r="D110" s="29">
        <v>80</v>
      </c>
      <c r="E110" s="29">
        <v>87</v>
      </c>
      <c r="F110" s="30">
        <f>E110/C110</f>
        <v>12.305516265912305</v>
      </c>
      <c r="G110" s="29">
        <v>14</v>
      </c>
      <c r="H110" s="29">
        <f>G110*100/D110</f>
        <v>17.5</v>
      </c>
      <c r="I110" s="29"/>
      <c r="J110" s="29"/>
      <c r="K110" s="29"/>
      <c r="L110" s="29"/>
      <c r="M110" s="29"/>
      <c r="N110" s="29"/>
      <c r="O110" s="29">
        <v>14</v>
      </c>
      <c r="P110" s="29"/>
      <c r="Q110" s="29"/>
      <c r="R110" s="29"/>
      <c r="S110" s="29"/>
      <c r="T110" s="29"/>
      <c r="U110" s="29">
        <f t="shared" si="12"/>
        <v>100</v>
      </c>
      <c r="V110" s="29">
        <v>21</v>
      </c>
      <c r="W110" s="29">
        <v>25</v>
      </c>
      <c r="X110" s="42">
        <v>14</v>
      </c>
      <c r="Y110" s="50">
        <f>X110*100/E110</f>
        <v>16.091954022988507</v>
      </c>
      <c r="Z110" s="42"/>
      <c r="AA110" s="42"/>
      <c r="AB110" s="42"/>
      <c r="AC110" s="42"/>
      <c r="AD110" s="42"/>
      <c r="AE110" s="42"/>
    </row>
    <row r="111" spans="1:32" s="36" customFormat="1" ht="15.75" x14ac:dyDescent="0.25">
      <c r="A111" s="5" t="s">
        <v>285</v>
      </c>
      <c r="B111" s="6" t="s">
        <v>121</v>
      </c>
      <c r="C111" s="7">
        <v>11.88</v>
      </c>
      <c r="D111" s="29">
        <v>84</v>
      </c>
      <c r="E111" s="29">
        <v>88</v>
      </c>
      <c r="F111" s="30">
        <f>E111/C111</f>
        <v>7.4074074074074066</v>
      </c>
      <c r="G111" s="29">
        <v>6</v>
      </c>
      <c r="H111" s="29">
        <f>G111*100/D111</f>
        <v>7.1428571428571432</v>
      </c>
      <c r="I111" s="29"/>
      <c r="J111" s="29"/>
      <c r="K111" s="29"/>
      <c r="L111" s="29"/>
      <c r="M111" s="29"/>
      <c r="N111" s="29"/>
      <c r="O111" s="29">
        <v>2</v>
      </c>
      <c r="P111" s="29"/>
      <c r="Q111" s="29"/>
      <c r="R111" s="29"/>
      <c r="S111" s="29"/>
      <c r="T111" s="29"/>
      <c r="U111" s="29">
        <f t="shared" si="12"/>
        <v>33.333333333333336</v>
      </c>
      <c r="V111" s="29">
        <v>13</v>
      </c>
      <c r="W111" s="29">
        <v>15</v>
      </c>
      <c r="X111" s="42">
        <v>10</v>
      </c>
      <c r="Y111" s="42">
        <f>X111*100/E111</f>
        <v>11.363636363636363</v>
      </c>
      <c r="Z111" s="42"/>
      <c r="AA111" s="42"/>
      <c r="AB111" s="42"/>
      <c r="AC111" s="42"/>
      <c r="AD111" s="42"/>
      <c r="AE111" s="42"/>
    </row>
    <row r="112" spans="1:32" ht="15.75" customHeight="1" x14ac:dyDescent="0.25">
      <c r="A112" s="143" t="s">
        <v>286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</row>
    <row r="113" spans="1:31" s="36" customFormat="1" ht="15.75" x14ac:dyDescent="0.25">
      <c r="A113" s="5" t="s">
        <v>138</v>
      </c>
      <c r="B113" s="6" t="s">
        <v>45</v>
      </c>
      <c r="C113" s="11">
        <v>498.62</v>
      </c>
      <c r="D113" s="29">
        <v>2272</v>
      </c>
      <c r="E113" s="29">
        <v>411</v>
      </c>
      <c r="F113" s="30">
        <f>E113/C113</f>
        <v>0.82427499899723233</v>
      </c>
      <c r="G113" s="29">
        <v>271</v>
      </c>
      <c r="H113" s="29">
        <f>G113*100/D113</f>
        <v>11.92781690140845</v>
      </c>
      <c r="I113" s="29">
        <v>0</v>
      </c>
      <c r="J113" s="29">
        <v>40</v>
      </c>
      <c r="K113" s="29">
        <v>0</v>
      </c>
      <c r="L113" s="29">
        <v>0</v>
      </c>
      <c r="M113" s="29">
        <v>149</v>
      </c>
      <c r="N113" s="29">
        <v>82</v>
      </c>
      <c r="O113" s="29">
        <v>51</v>
      </c>
      <c r="P113" s="29">
        <v>11</v>
      </c>
      <c r="Q113" s="29">
        <v>0</v>
      </c>
      <c r="R113" s="29">
        <v>0</v>
      </c>
      <c r="S113" s="29">
        <v>29</v>
      </c>
      <c r="T113" s="29">
        <v>11</v>
      </c>
      <c r="U113" s="29">
        <f>O113*100/G113</f>
        <v>18.819188191881917</v>
      </c>
      <c r="V113" s="29">
        <v>20</v>
      </c>
      <c r="W113" s="29">
        <v>5</v>
      </c>
      <c r="X113" s="42">
        <v>19</v>
      </c>
      <c r="Y113" s="50">
        <f>X113*100/E113</f>
        <v>4.6228710462287106</v>
      </c>
      <c r="Z113" s="42">
        <v>0</v>
      </c>
      <c r="AA113" s="42">
        <v>2</v>
      </c>
      <c r="AB113" s="42">
        <v>0</v>
      </c>
      <c r="AC113" s="42">
        <v>0</v>
      </c>
      <c r="AD113" s="42">
        <v>11</v>
      </c>
      <c r="AE113" s="42">
        <v>6</v>
      </c>
    </row>
    <row r="114" spans="1:31" s="36" customFormat="1" ht="76.5" x14ac:dyDescent="0.25">
      <c r="A114" s="5"/>
      <c r="B114" s="6" t="s">
        <v>354</v>
      </c>
      <c r="C114" s="11"/>
      <c r="D114" s="29"/>
      <c r="E114" s="29"/>
      <c r="F114" s="30"/>
      <c r="G114" s="29">
        <v>1</v>
      </c>
      <c r="H114" s="30">
        <f>G114*100/D113</f>
        <v>4.401408450704225E-2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42">
        <v>1</v>
      </c>
      <c r="Y114" s="50">
        <f>X114*100/E113</f>
        <v>0.24330900243309003</v>
      </c>
      <c r="Z114" s="42"/>
      <c r="AA114" s="42"/>
      <c r="AB114" s="42"/>
      <c r="AC114" s="42"/>
      <c r="AD114" s="42">
        <v>1</v>
      </c>
      <c r="AE114" s="42"/>
    </row>
    <row r="115" spans="1:31" s="36" customFormat="1" ht="15.75" x14ac:dyDescent="0.25">
      <c r="A115" s="5" t="s">
        <v>139</v>
      </c>
      <c r="B115" s="6" t="s">
        <v>124</v>
      </c>
      <c r="C115" s="11">
        <v>200.97</v>
      </c>
      <c r="D115" s="29">
        <v>594</v>
      </c>
      <c r="E115" s="29">
        <v>348</v>
      </c>
      <c r="F115" s="30">
        <f>E115/C115</f>
        <v>1.7316017316017316</v>
      </c>
      <c r="G115" s="29">
        <v>35</v>
      </c>
      <c r="H115" s="29">
        <f>G115*100/D115</f>
        <v>5.8922558922558919</v>
      </c>
      <c r="I115" s="29"/>
      <c r="J115" s="29"/>
      <c r="K115" s="29"/>
      <c r="L115" s="29"/>
      <c r="M115" s="29"/>
      <c r="N115" s="29"/>
      <c r="O115" s="29">
        <v>17</v>
      </c>
      <c r="P115" s="29"/>
      <c r="Q115" s="29"/>
      <c r="R115" s="29"/>
      <c r="S115" s="29"/>
      <c r="T115" s="29"/>
      <c r="U115" s="29">
        <f>O115*100/G115</f>
        <v>48.571428571428569</v>
      </c>
      <c r="V115" s="29">
        <v>27</v>
      </c>
      <c r="W115" s="29">
        <v>8</v>
      </c>
      <c r="X115" s="42">
        <v>27</v>
      </c>
      <c r="Y115" s="50">
        <f>X115*100/E115</f>
        <v>7.7586206896551726</v>
      </c>
      <c r="Z115" s="42"/>
      <c r="AA115" s="42"/>
      <c r="AB115" s="42"/>
      <c r="AC115" s="42"/>
      <c r="AD115" s="42"/>
      <c r="AE115" s="42"/>
    </row>
    <row r="116" spans="1:31" s="36" customFormat="1" ht="25.5" x14ac:dyDescent="0.25">
      <c r="A116" s="5" t="s">
        <v>141</v>
      </c>
      <c r="B116" s="6" t="s">
        <v>125</v>
      </c>
      <c r="C116" s="11">
        <v>177.53</v>
      </c>
      <c r="D116" s="29">
        <v>574</v>
      </c>
      <c r="E116" s="29">
        <v>604</v>
      </c>
      <c r="F116" s="30">
        <f>E116/C116</f>
        <v>3.4022418746127414</v>
      </c>
      <c r="G116" s="29">
        <v>40</v>
      </c>
      <c r="H116" s="29">
        <f>G116*100/D116</f>
        <v>6.968641114982578</v>
      </c>
      <c r="I116" s="29"/>
      <c r="J116" s="29"/>
      <c r="K116" s="29"/>
      <c r="L116" s="29"/>
      <c r="M116" s="29"/>
      <c r="N116" s="29"/>
      <c r="O116" s="29">
        <v>18</v>
      </c>
      <c r="P116" s="29"/>
      <c r="Q116" s="29"/>
      <c r="R116" s="29"/>
      <c r="S116" s="29"/>
      <c r="T116" s="29"/>
      <c r="U116" s="29">
        <f>O116*100/G116</f>
        <v>45</v>
      </c>
      <c r="V116" s="29">
        <v>72</v>
      </c>
      <c r="W116" s="29">
        <v>12</v>
      </c>
      <c r="X116" s="42">
        <v>48</v>
      </c>
      <c r="Y116" s="50">
        <f>X116*100/E116</f>
        <v>7.9470198675496686</v>
      </c>
      <c r="Z116" s="42"/>
      <c r="AA116" s="42"/>
      <c r="AB116" s="42"/>
      <c r="AC116" s="42"/>
      <c r="AD116" s="42"/>
      <c r="AE116" s="42"/>
    </row>
    <row r="117" spans="1:31" ht="15.75" customHeight="1" x14ac:dyDescent="0.25">
      <c r="A117" s="143" t="s">
        <v>287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</row>
    <row r="118" spans="1:31" s="36" customFormat="1" x14ac:dyDescent="0.25">
      <c r="A118" s="5" t="s">
        <v>150</v>
      </c>
      <c r="B118" s="6" t="s">
        <v>26</v>
      </c>
      <c r="C118" s="7">
        <v>186.63</v>
      </c>
      <c r="D118" s="39">
        <v>261</v>
      </c>
      <c r="E118" s="39">
        <v>796</v>
      </c>
      <c r="F118" s="40">
        <f>E118/C118</f>
        <v>4.2651235064030439</v>
      </c>
      <c r="G118" s="39">
        <v>52</v>
      </c>
      <c r="H118" s="39">
        <f>G118*100/D118</f>
        <v>19.92337164750958</v>
      </c>
      <c r="I118" s="39">
        <v>0</v>
      </c>
      <c r="J118" s="39">
        <v>7</v>
      </c>
      <c r="K118" s="39">
        <v>0</v>
      </c>
      <c r="L118" s="39">
        <v>0</v>
      </c>
      <c r="M118" s="39">
        <v>29</v>
      </c>
      <c r="N118" s="39">
        <v>16</v>
      </c>
      <c r="O118" s="39">
        <v>38</v>
      </c>
      <c r="P118" s="39">
        <v>0</v>
      </c>
      <c r="Q118" s="39">
        <v>0</v>
      </c>
      <c r="R118" s="39">
        <v>0</v>
      </c>
      <c r="S118" s="39">
        <v>27</v>
      </c>
      <c r="T118" s="39">
        <v>11</v>
      </c>
      <c r="U118" s="39">
        <f>O118*100/G118</f>
        <v>73.07692307692308</v>
      </c>
      <c r="V118" s="39">
        <v>95</v>
      </c>
      <c r="W118" s="39">
        <v>12</v>
      </c>
      <c r="X118" s="51">
        <v>95</v>
      </c>
      <c r="Y118" s="51">
        <v>12</v>
      </c>
      <c r="Z118" s="51">
        <v>0</v>
      </c>
      <c r="AA118" s="51">
        <v>14</v>
      </c>
      <c r="AB118" s="51">
        <v>0</v>
      </c>
      <c r="AC118" s="51">
        <v>0</v>
      </c>
      <c r="AD118" s="51">
        <v>51</v>
      </c>
      <c r="AE118" s="51">
        <v>30</v>
      </c>
    </row>
    <row r="119" spans="1:31" s="36" customFormat="1" ht="38.25" x14ac:dyDescent="0.25">
      <c r="A119" s="5" t="s">
        <v>151</v>
      </c>
      <c r="B119" s="6" t="s">
        <v>128</v>
      </c>
      <c r="C119" s="11">
        <v>332.44099999999997</v>
      </c>
      <c r="D119" s="39">
        <v>2762</v>
      </c>
      <c r="E119" s="39">
        <v>2502</v>
      </c>
      <c r="F119" s="40">
        <f>E119/C119</f>
        <v>7.5261474968490658</v>
      </c>
      <c r="G119" s="39">
        <v>414</v>
      </c>
      <c r="H119" s="39">
        <f>G119*100/D119</f>
        <v>14.98913830557567</v>
      </c>
      <c r="I119" s="39"/>
      <c r="J119" s="39"/>
      <c r="K119" s="39"/>
      <c r="L119" s="39"/>
      <c r="M119" s="39"/>
      <c r="N119" s="39"/>
      <c r="O119" s="39">
        <v>297</v>
      </c>
      <c r="P119" s="39"/>
      <c r="Q119" s="39"/>
      <c r="R119" s="39"/>
      <c r="S119" s="39"/>
      <c r="T119" s="39"/>
      <c r="U119" s="39">
        <f>O119*100/G119</f>
        <v>71.739130434782609</v>
      </c>
      <c r="V119" s="39">
        <v>375</v>
      </c>
      <c r="W119" s="39">
        <v>15</v>
      </c>
      <c r="X119" s="51">
        <v>325</v>
      </c>
      <c r="Y119" s="58">
        <f>X119*100/E119</f>
        <v>12.98960831334932</v>
      </c>
      <c r="Z119" s="51"/>
      <c r="AA119" s="51"/>
      <c r="AB119" s="51"/>
      <c r="AC119" s="51"/>
      <c r="AD119" s="51"/>
      <c r="AE119" s="51"/>
    </row>
    <row r="120" spans="1:31" s="36" customFormat="1" x14ac:dyDescent="0.25">
      <c r="A120" s="5" t="s">
        <v>153</v>
      </c>
      <c r="B120" s="6" t="s">
        <v>130</v>
      </c>
      <c r="C120" s="11">
        <v>33.372999999999998</v>
      </c>
      <c r="D120" s="39">
        <v>90</v>
      </c>
      <c r="E120" s="39">
        <v>96</v>
      </c>
      <c r="F120" s="40">
        <f>E120/C120</f>
        <v>2.8765768735205106</v>
      </c>
      <c r="G120" s="39">
        <v>7</v>
      </c>
      <c r="H120" s="39">
        <f>G120*100/D120</f>
        <v>7.7777777777777777</v>
      </c>
      <c r="I120" s="39"/>
      <c r="J120" s="39"/>
      <c r="K120" s="39"/>
      <c r="L120" s="39"/>
      <c r="M120" s="39"/>
      <c r="N120" s="39"/>
      <c r="O120" s="39">
        <v>0</v>
      </c>
      <c r="P120" s="39"/>
      <c r="Q120" s="39"/>
      <c r="R120" s="39"/>
      <c r="S120" s="39"/>
      <c r="T120" s="39"/>
      <c r="U120" s="39">
        <f>O120*100/G120</f>
        <v>0</v>
      </c>
      <c r="V120" s="39">
        <v>7</v>
      </c>
      <c r="W120" s="39">
        <v>8</v>
      </c>
      <c r="X120" s="51">
        <v>7</v>
      </c>
      <c r="Y120" s="58">
        <f>X120*100/E120</f>
        <v>7.291666666666667</v>
      </c>
      <c r="Z120" s="51"/>
      <c r="AA120" s="51"/>
      <c r="AB120" s="51"/>
      <c r="AC120" s="51"/>
      <c r="AD120" s="51"/>
      <c r="AE120" s="51"/>
    </row>
    <row r="121" spans="1:31" s="36" customFormat="1" x14ac:dyDescent="0.25">
      <c r="A121" s="5" t="s">
        <v>288</v>
      </c>
      <c r="B121" s="6" t="s">
        <v>132</v>
      </c>
      <c r="C121" s="11">
        <v>20.67</v>
      </c>
      <c r="D121" s="39">
        <v>75</v>
      </c>
      <c r="E121" s="39">
        <v>73</v>
      </c>
      <c r="F121" s="40">
        <f>E121/C121</f>
        <v>3.5316884373488144</v>
      </c>
      <c r="G121" s="39">
        <v>5</v>
      </c>
      <c r="H121" s="39">
        <f>G121*100/D121</f>
        <v>6.666666666666667</v>
      </c>
      <c r="I121" s="39"/>
      <c r="J121" s="39"/>
      <c r="K121" s="39"/>
      <c r="L121" s="39"/>
      <c r="M121" s="39"/>
      <c r="N121" s="39"/>
      <c r="O121" s="39">
        <v>5</v>
      </c>
      <c r="P121" s="39"/>
      <c r="Q121" s="39"/>
      <c r="R121" s="39"/>
      <c r="S121" s="39"/>
      <c r="T121" s="39"/>
      <c r="U121" s="39">
        <f>O121*100/G121</f>
        <v>100</v>
      </c>
      <c r="V121" s="39">
        <v>8</v>
      </c>
      <c r="W121" s="39">
        <v>12</v>
      </c>
      <c r="X121" s="51">
        <v>8</v>
      </c>
      <c r="Y121" s="44">
        <f>X121*100/E121</f>
        <v>10.95890410958904</v>
      </c>
      <c r="Z121" s="51"/>
      <c r="AA121" s="51"/>
      <c r="AB121" s="51"/>
      <c r="AC121" s="51"/>
      <c r="AD121" s="51"/>
      <c r="AE121" s="51"/>
    </row>
    <row r="122" spans="1:31" ht="15.75" x14ac:dyDescent="0.25">
      <c r="A122" s="146" t="s">
        <v>338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31" s="36" customFormat="1" ht="15.75" x14ac:dyDescent="0.25">
      <c r="A123" s="16" t="s">
        <v>155</v>
      </c>
      <c r="B123" s="10" t="s">
        <v>45</v>
      </c>
      <c r="C123" s="13">
        <v>347.41</v>
      </c>
      <c r="D123" s="29">
        <v>1129</v>
      </c>
      <c r="E123" s="29">
        <v>962</v>
      </c>
      <c r="F123" s="30">
        <f>E123/C123</f>
        <v>2.7690624910048642</v>
      </c>
      <c r="G123" s="29">
        <v>132</v>
      </c>
      <c r="H123" s="29">
        <f>G123*100/D123</f>
        <v>11.691762621789193</v>
      </c>
      <c r="I123" s="29">
        <v>0</v>
      </c>
      <c r="J123" s="29">
        <v>20</v>
      </c>
      <c r="K123" s="29">
        <v>0</v>
      </c>
      <c r="L123" s="29">
        <v>0</v>
      </c>
      <c r="M123" s="29">
        <v>71</v>
      </c>
      <c r="N123" s="29">
        <v>41</v>
      </c>
      <c r="O123" s="29">
        <v>69</v>
      </c>
      <c r="P123" s="29">
        <v>10</v>
      </c>
      <c r="Q123" s="29">
        <v>0</v>
      </c>
      <c r="R123" s="29">
        <v>0</v>
      </c>
      <c r="S123" s="29">
        <v>41</v>
      </c>
      <c r="T123" s="29">
        <v>18</v>
      </c>
      <c r="U123" s="29">
        <f>O123*100/G123</f>
        <v>52.272727272727273</v>
      </c>
      <c r="V123" s="29">
        <v>76</v>
      </c>
      <c r="W123" s="29">
        <v>8</v>
      </c>
      <c r="X123" s="42">
        <v>73</v>
      </c>
      <c r="Y123" s="42">
        <f>X123*100/E123</f>
        <v>7.5883575883575887</v>
      </c>
      <c r="Z123" s="42">
        <v>0</v>
      </c>
      <c r="AA123" s="42">
        <v>10</v>
      </c>
      <c r="AB123" s="42">
        <v>0</v>
      </c>
      <c r="AC123" s="42">
        <v>0</v>
      </c>
      <c r="AD123" s="42">
        <v>41</v>
      </c>
      <c r="AE123" s="42">
        <v>22</v>
      </c>
    </row>
    <row r="124" spans="1:31" s="36" customFormat="1" ht="76.5" x14ac:dyDescent="0.25">
      <c r="A124" s="16"/>
      <c r="B124" s="6" t="s">
        <v>354</v>
      </c>
      <c r="C124" s="13"/>
      <c r="D124" s="29"/>
      <c r="E124" s="29"/>
      <c r="F124" s="30"/>
      <c r="G124" s="29">
        <v>3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42">
        <v>3</v>
      </c>
      <c r="Y124" s="42">
        <v>0.3</v>
      </c>
      <c r="Z124" s="42">
        <v>0</v>
      </c>
      <c r="AA124" s="42">
        <v>0</v>
      </c>
      <c r="AB124" s="42">
        <v>0</v>
      </c>
      <c r="AC124" s="42">
        <v>0</v>
      </c>
      <c r="AD124" s="42">
        <v>3</v>
      </c>
      <c r="AE124" s="42">
        <v>0</v>
      </c>
    </row>
    <row r="125" spans="1:31" s="36" customFormat="1" ht="25.5" x14ac:dyDescent="0.25">
      <c r="A125" s="16" t="s">
        <v>156</v>
      </c>
      <c r="B125" s="10" t="s">
        <v>135</v>
      </c>
      <c r="C125" s="13">
        <v>36.19</v>
      </c>
      <c r="D125" s="29">
        <v>454</v>
      </c>
      <c r="E125" s="29">
        <v>457</v>
      </c>
      <c r="F125" s="30">
        <f>E125/C125</f>
        <v>12.627797734180714</v>
      </c>
      <c r="G125" s="29">
        <v>113</v>
      </c>
      <c r="H125" s="29">
        <f>G125*100/D125</f>
        <v>24.889867841409693</v>
      </c>
      <c r="I125" s="29"/>
      <c r="J125" s="29"/>
      <c r="K125" s="29"/>
      <c r="L125" s="29"/>
      <c r="M125" s="29"/>
      <c r="N125" s="29"/>
      <c r="O125" s="29">
        <v>86</v>
      </c>
      <c r="P125" s="29"/>
      <c r="Q125" s="29"/>
      <c r="R125" s="29"/>
      <c r="S125" s="29"/>
      <c r="T125" s="29"/>
      <c r="U125" s="29">
        <f>O125*100/G125</f>
        <v>76.106194690265482</v>
      </c>
      <c r="V125" s="29">
        <v>114</v>
      </c>
      <c r="W125" s="29">
        <v>25</v>
      </c>
      <c r="X125" s="42">
        <v>114</v>
      </c>
      <c r="Y125" s="42">
        <f>X125*100/E125</f>
        <v>24.945295404814004</v>
      </c>
      <c r="Z125" s="42"/>
      <c r="AA125" s="42"/>
      <c r="AB125" s="42"/>
      <c r="AC125" s="42"/>
      <c r="AD125" s="42"/>
      <c r="AE125" s="42"/>
    </row>
    <row r="126" spans="1:31" s="36" customFormat="1" ht="25.5" x14ac:dyDescent="0.25">
      <c r="A126" s="16" t="s">
        <v>158</v>
      </c>
      <c r="B126" s="10" t="s">
        <v>137</v>
      </c>
      <c r="C126" s="13">
        <v>21.42</v>
      </c>
      <c r="D126" s="29">
        <v>211</v>
      </c>
      <c r="E126" s="29">
        <v>217</v>
      </c>
      <c r="F126" s="30">
        <f>E126/C126</f>
        <v>10.130718954248366</v>
      </c>
      <c r="G126" s="29">
        <v>25</v>
      </c>
      <c r="H126" s="29">
        <f>G126*100/D126</f>
        <v>11.848341232227488</v>
      </c>
      <c r="I126" s="29"/>
      <c r="J126" s="29"/>
      <c r="K126" s="29"/>
      <c r="L126" s="29"/>
      <c r="M126" s="29"/>
      <c r="N126" s="29"/>
      <c r="O126" s="29">
        <v>21</v>
      </c>
      <c r="P126" s="29"/>
      <c r="Q126" s="29"/>
      <c r="R126" s="29"/>
      <c r="S126" s="29"/>
      <c r="T126" s="29"/>
      <c r="U126" s="29">
        <f>O126*100/G126</f>
        <v>84</v>
      </c>
      <c r="V126" s="29">
        <v>39</v>
      </c>
      <c r="W126" s="29">
        <v>18</v>
      </c>
      <c r="X126" s="42">
        <v>39</v>
      </c>
      <c r="Y126" s="42">
        <f>X126*100/E126</f>
        <v>17.972350230414747</v>
      </c>
      <c r="Z126" s="42"/>
      <c r="AA126" s="42"/>
      <c r="AB126" s="42"/>
      <c r="AC126" s="42"/>
      <c r="AD126" s="42"/>
      <c r="AE126" s="42"/>
    </row>
    <row r="127" spans="1:31" ht="15.75" x14ac:dyDescent="0.25">
      <c r="A127" s="150" t="s">
        <v>339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</row>
    <row r="128" spans="1:31" s="36" customFormat="1" ht="15.75" x14ac:dyDescent="0.25">
      <c r="A128" s="5" t="s">
        <v>164</v>
      </c>
      <c r="B128" s="6" t="s">
        <v>26</v>
      </c>
      <c r="C128" s="11">
        <v>273.83</v>
      </c>
      <c r="D128" s="29">
        <v>1120</v>
      </c>
      <c r="E128" s="29">
        <v>1199</v>
      </c>
      <c r="F128" s="30">
        <f>E128/C128</f>
        <v>4.3786290764342839</v>
      </c>
      <c r="G128" s="29">
        <v>132</v>
      </c>
      <c r="H128" s="29">
        <f>G128*100/D128</f>
        <v>11.785714285714286</v>
      </c>
      <c r="I128" s="29">
        <v>0</v>
      </c>
      <c r="J128" s="29">
        <v>20</v>
      </c>
      <c r="K128" s="29">
        <v>0</v>
      </c>
      <c r="L128" s="29">
        <v>0</v>
      </c>
      <c r="M128" s="29">
        <v>71</v>
      </c>
      <c r="N128" s="29">
        <v>41</v>
      </c>
      <c r="O128" s="29">
        <v>80</v>
      </c>
      <c r="P128" s="29">
        <v>0</v>
      </c>
      <c r="Q128" s="29">
        <v>0</v>
      </c>
      <c r="R128" s="29">
        <v>0</v>
      </c>
      <c r="S128" s="29">
        <v>59</v>
      </c>
      <c r="T128" s="29">
        <v>21</v>
      </c>
      <c r="U128" s="29">
        <f>O128*100/G128</f>
        <v>60.606060606060609</v>
      </c>
      <c r="V128" s="29">
        <v>143</v>
      </c>
      <c r="W128" s="29">
        <v>12</v>
      </c>
      <c r="X128" s="42">
        <v>141</v>
      </c>
      <c r="Y128" s="50">
        <f>X128*100/E128</f>
        <v>11.759799833194329</v>
      </c>
      <c r="Z128" s="42">
        <v>0</v>
      </c>
      <c r="AA128" s="42">
        <v>21</v>
      </c>
      <c r="AB128" s="42">
        <v>0</v>
      </c>
      <c r="AC128" s="42">
        <v>0</v>
      </c>
      <c r="AD128" s="42">
        <v>77</v>
      </c>
      <c r="AE128" s="42">
        <v>43</v>
      </c>
    </row>
    <row r="129" spans="1:31" s="36" customFormat="1" ht="76.5" x14ac:dyDescent="0.25">
      <c r="A129" s="5"/>
      <c r="B129" s="6" t="s">
        <v>354</v>
      </c>
      <c r="C129" s="11"/>
      <c r="D129" s="29"/>
      <c r="E129" s="29"/>
      <c r="F129" s="30"/>
      <c r="G129" s="29">
        <v>2</v>
      </c>
      <c r="H129" s="33">
        <f>G129*100/D128</f>
        <v>0.17857142857142858</v>
      </c>
      <c r="I129" s="29"/>
      <c r="J129" s="29"/>
      <c r="K129" s="29"/>
      <c r="L129" s="29"/>
      <c r="M129" s="29"/>
      <c r="N129" s="29"/>
      <c r="O129" s="29">
        <v>0</v>
      </c>
      <c r="P129" s="29"/>
      <c r="Q129" s="29"/>
      <c r="R129" s="29"/>
      <c r="S129" s="29"/>
      <c r="T129" s="29"/>
      <c r="U129" s="29">
        <f t="shared" ref="U129:U139" si="13">O129*100/G129</f>
        <v>0</v>
      </c>
      <c r="V129" s="29"/>
      <c r="W129" s="29"/>
      <c r="X129" s="42">
        <v>2</v>
      </c>
      <c r="Y129" s="50">
        <f>X129*100/E128</f>
        <v>0.16680567139282734</v>
      </c>
      <c r="Z129" s="42"/>
      <c r="AA129" s="42"/>
      <c r="AB129" s="42"/>
      <c r="AC129" s="42"/>
      <c r="AD129" s="42">
        <v>2</v>
      </c>
      <c r="AE129" s="42"/>
    </row>
    <row r="130" spans="1:31" s="36" customFormat="1" ht="38.25" x14ac:dyDescent="0.25">
      <c r="A130" s="5" t="s">
        <v>165</v>
      </c>
      <c r="B130" s="6" t="s">
        <v>140</v>
      </c>
      <c r="C130" s="7">
        <v>40.784999999999997</v>
      </c>
      <c r="D130" s="29">
        <v>255</v>
      </c>
      <c r="E130" s="29">
        <v>276</v>
      </c>
      <c r="F130" s="30">
        <f t="shared" ref="F130:F139" si="14">E130/C130</f>
        <v>6.7671938212578162</v>
      </c>
      <c r="G130" s="29">
        <v>38</v>
      </c>
      <c r="H130" s="29">
        <f t="shared" ref="H130:H139" si="15">G130*100/D130</f>
        <v>14.901960784313726</v>
      </c>
      <c r="I130" s="29"/>
      <c r="J130" s="29"/>
      <c r="K130" s="29"/>
      <c r="L130" s="29"/>
      <c r="M130" s="29"/>
      <c r="N130" s="29"/>
      <c r="O130" s="29">
        <v>23</v>
      </c>
      <c r="P130" s="29"/>
      <c r="Q130" s="29"/>
      <c r="R130" s="29"/>
      <c r="S130" s="29"/>
      <c r="T130" s="29"/>
      <c r="U130" s="29">
        <f t="shared" si="13"/>
        <v>60.526315789473685</v>
      </c>
      <c r="V130" s="29">
        <v>41</v>
      </c>
      <c r="W130" s="29">
        <v>15</v>
      </c>
      <c r="X130" s="42">
        <v>41</v>
      </c>
      <c r="Y130" s="50">
        <f t="shared" ref="Y130:Y139" si="16">X130*100/E130</f>
        <v>14.855072463768115</v>
      </c>
      <c r="Z130" s="42"/>
      <c r="AA130" s="42"/>
      <c r="AB130" s="42"/>
      <c r="AC130" s="42"/>
      <c r="AD130" s="42"/>
      <c r="AE130" s="42"/>
    </row>
    <row r="131" spans="1:31" s="36" customFormat="1" ht="38.25" x14ac:dyDescent="0.25">
      <c r="A131" s="5" t="s">
        <v>167</v>
      </c>
      <c r="B131" s="6" t="s">
        <v>142</v>
      </c>
      <c r="C131" s="11">
        <v>83.35</v>
      </c>
      <c r="D131" s="29">
        <v>396</v>
      </c>
      <c r="E131" s="29">
        <v>406</v>
      </c>
      <c r="F131" s="30">
        <f t="shared" si="14"/>
        <v>4.8710257948410325</v>
      </c>
      <c r="G131" s="29">
        <v>35</v>
      </c>
      <c r="H131" s="29">
        <f t="shared" si="15"/>
        <v>8.8383838383838391</v>
      </c>
      <c r="I131" s="29"/>
      <c r="J131" s="29"/>
      <c r="K131" s="29"/>
      <c r="L131" s="29"/>
      <c r="M131" s="29"/>
      <c r="N131" s="29"/>
      <c r="O131" s="29">
        <v>21</v>
      </c>
      <c r="P131" s="29"/>
      <c r="Q131" s="29"/>
      <c r="R131" s="29"/>
      <c r="S131" s="29"/>
      <c r="T131" s="29"/>
      <c r="U131" s="29">
        <f t="shared" si="13"/>
        <v>60</v>
      </c>
      <c r="V131" s="29">
        <v>48</v>
      </c>
      <c r="W131" s="29">
        <v>12</v>
      </c>
      <c r="X131" s="42">
        <v>48</v>
      </c>
      <c r="Y131" s="50">
        <f t="shared" si="16"/>
        <v>11.822660098522167</v>
      </c>
      <c r="Z131" s="42"/>
      <c r="AA131" s="42"/>
      <c r="AB131" s="42"/>
      <c r="AC131" s="42"/>
      <c r="AD131" s="42"/>
      <c r="AE131" s="42"/>
    </row>
    <row r="132" spans="1:31" s="36" customFormat="1" ht="38.25" x14ac:dyDescent="0.25">
      <c r="A132" s="5" t="s">
        <v>169</v>
      </c>
      <c r="B132" s="6" t="s">
        <v>143</v>
      </c>
      <c r="C132" s="11">
        <v>71.564999999999998</v>
      </c>
      <c r="D132" s="29">
        <v>364</v>
      </c>
      <c r="E132" s="29">
        <v>360</v>
      </c>
      <c r="F132" s="30">
        <f t="shared" si="14"/>
        <v>5.0303919513728781</v>
      </c>
      <c r="G132" s="29">
        <v>36</v>
      </c>
      <c r="H132" s="29">
        <f t="shared" si="15"/>
        <v>9.8901098901098905</v>
      </c>
      <c r="I132" s="29"/>
      <c r="J132" s="29"/>
      <c r="K132" s="29"/>
      <c r="L132" s="29"/>
      <c r="M132" s="29"/>
      <c r="N132" s="29"/>
      <c r="O132" s="29">
        <v>23</v>
      </c>
      <c r="P132" s="29"/>
      <c r="Q132" s="29"/>
      <c r="R132" s="29"/>
      <c r="S132" s="29"/>
      <c r="T132" s="29"/>
      <c r="U132" s="29">
        <f t="shared" si="13"/>
        <v>63.888888888888886</v>
      </c>
      <c r="V132" s="29">
        <v>43</v>
      </c>
      <c r="W132" s="29">
        <v>12</v>
      </c>
      <c r="X132" s="42">
        <v>43</v>
      </c>
      <c r="Y132" s="50">
        <f t="shared" si="16"/>
        <v>11.944444444444445</v>
      </c>
      <c r="Z132" s="42"/>
      <c r="AA132" s="42"/>
      <c r="AB132" s="42"/>
      <c r="AC132" s="42"/>
      <c r="AD132" s="42"/>
      <c r="AE132" s="42"/>
    </row>
    <row r="133" spans="1:31" s="36" customFormat="1" ht="15.75" x14ac:dyDescent="0.25">
      <c r="A133" s="5" t="s">
        <v>289</v>
      </c>
      <c r="B133" s="6" t="s">
        <v>144</v>
      </c>
      <c r="C133" s="11">
        <v>33.872999999999998</v>
      </c>
      <c r="D133" s="29">
        <v>93</v>
      </c>
      <c r="E133" s="29">
        <v>99</v>
      </c>
      <c r="F133" s="30">
        <f t="shared" si="14"/>
        <v>2.9226817819502262</v>
      </c>
      <c r="G133" s="29">
        <v>7</v>
      </c>
      <c r="H133" s="29">
        <f t="shared" si="15"/>
        <v>7.5268817204301079</v>
      </c>
      <c r="I133" s="29"/>
      <c r="J133" s="29"/>
      <c r="K133" s="29"/>
      <c r="L133" s="29"/>
      <c r="M133" s="29"/>
      <c r="N133" s="29"/>
      <c r="O133" s="29">
        <v>3</v>
      </c>
      <c r="P133" s="29"/>
      <c r="Q133" s="29"/>
      <c r="R133" s="29"/>
      <c r="S133" s="29"/>
      <c r="T133" s="29"/>
      <c r="U133" s="29">
        <f t="shared" si="13"/>
        <v>42.857142857142854</v>
      </c>
      <c r="V133" s="29">
        <v>7</v>
      </c>
      <c r="W133" s="29">
        <v>8</v>
      </c>
      <c r="X133" s="42">
        <v>7</v>
      </c>
      <c r="Y133" s="50">
        <f t="shared" si="16"/>
        <v>7.0707070707070709</v>
      </c>
      <c r="Z133" s="42"/>
      <c r="AA133" s="42"/>
      <c r="AB133" s="42"/>
      <c r="AC133" s="42"/>
      <c r="AD133" s="42"/>
      <c r="AE133" s="42"/>
    </row>
    <row r="134" spans="1:31" s="36" customFormat="1" ht="15.75" x14ac:dyDescent="0.25">
      <c r="A134" s="5" t="s">
        <v>290</v>
      </c>
      <c r="B134" s="6" t="s">
        <v>145</v>
      </c>
      <c r="C134" s="11">
        <v>35.130000000000003</v>
      </c>
      <c r="D134" s="29">
        <v>113</v>
      </c>
      <c r="E134" s="29">
        <v>104</v>
      </c>
      <c r="F134" s="30">
        <f t="shared" si="14"/>
        <v>2.9604326786222601</v>
      </c>
      <c r="G134" s="29">
        <v>7</v>
      </c>
      <c r="H134" s="29">
        <f t="shared" si="15"/>
        <v>6.1946902654867255</v>
      </c>
      <c r="I134" s="29"/>
      <c r="J134" s="29"/>
      <c r="K134" s="29"/>
      <c r="L134" s="29"/>
      <c r="M134" s="29"/>
      <c r="N134" s="29"/>
      <c r="O134" s="29">
        <v>0</v>
      </c>
      <c r="P134" s="29"/>
      <c r="Q134" s="29"/>
      <c r="R134" s="29"/>
      <c r="S134" s="29"/>
      <c r="T134" s="29"/>
      <c r="U134" s="29">
        <f t="shared" si="13"/>
        <v>0</v>
      </c>
      <c r="V134" s="29">
        <v>8</v>
      </c>
      <c r="W134" s="29">
        <v>8</v>
      </c>
      <c r="X134" s="42">
        <v>7</v>
      </c>
      <c r="Y134" s="50">
        <f t="shared" si="16"/>
        <v>6.7307692307692308</v>
      </c>
      <c r="Z134" s="42"/>
      <c r="AA134" s="42"/>
      <c r="AB134" s="42"/>
      <c r="AC134" s="42"/>
      <c r="AD134" s="42"/>
      <c r="AE134" s="42"/>
    </row>
    <row r="135" spans="1:31" s="36" customFormat="1" ht="15.75" x14ac:dyDescent="0.25">
      <c r="A135" s="5" t="s">
        <v>291</v>
      </c>
      <c r="B135" s="6" t="s">
        <v>146</v>
      </c>
      <c r="C135" s="11">
        <v>119.288</v>
      </c>
      <c r="D135" s="29">
        <v>343</v>
      </c>
      <c r="E135" s="29">
        <v>342</v>
      </c>
      <c r="F135" s="30">
        <f t="shared" si="14"/>
        <v>2.8670109315270604</v>
      </c>
      <c r="G135" s="29">
        <v>27</v>
      </c>
      <c r="H135" s="29">
        <f t="shared" si="15"/>
        <v>7.8717201166180759</v>
      </c>
      <c r="I135" s="29"/>
      <c r="J135" s="29"/>
      <c r="K135" s="29"/>
      <c r="L135" s="29"/>
      <c r="M135" s="29"/>
      <c r="N135" s="29"/>
      <c r="O135" s="29">
        <v>15</v>
      </c>
      <c r="P135" s="29"/>
      <c r="Q135" s="29"/>
      <c r="R135" s="29"/>
      <c r="S135" s="29"/>
      <c r="T135" s="29"/>
      <c r="U135" s="29">
        <f t="shared" si="13"/>
        <v>55.555555555555557</v>
      </c>
      <c r="V135" s="29">
        <v>27</v>
      </c>
      <c r="W135" s="29">
        <v>8</v>
      </c>
      <c r="X135" s="42">
        <v>27</v>
      </c>
      <c r="Y135" s="50">
        <f t="shared" si="16"/>
        <v>7.8947368421052628</v>
      </c>
      <c r="Z135" s="42"/>
      <c r="AA135" s="42"/>
      <c r="AB135" s="42"/>
      <c r="AC135" s="42"/>
      <c r="AD135" s="42"/>
      <c r="AE135" s="42"/>
    </row>
    <row r="136" spans="1:31" s="36" customFormat="1" ht="25.5" x14ac:dyDescent="0.25">
      <c r="A136" s="5" t="s">
        <v>292</v>
      </c>
      <c r="B136" s="6" t="s">
        <v>147</v>
      </c>
      <c r="C136" s="7">
        <v>28.207000000000001</v>
      </c>
      <c r="D136" s="29">
        <v>182</v>
      </c>
      <c r="E136" s="29">
        <v>211</v>
      </c>
      <c r="F136" s="30">
        <f t="shared" si="14"/>
        <v>7.4804126635232384</v>
      </c>
      <c r="G136" s="29">
        <v>27</v>
      </c>
      <c r="H136" s="29">
        <f t="shared" si="15"/>
        <v>14.835164835164836</v>
      </c>
      <c r="I136" s="29"/>
      <c r="J136" s="29"/>
      <c r="K136" s="29"/>
      <c r="L136" s="29"/>
      <c r="M136" s="29"/>
      <c r="N136" s="29"/>
      <c r="O136" s="29">
        <v>12</v>
      </c>
      <c r="P136" s="29"/>
      <c r="Q136" s="29"/>
      <c r="R136" s="29"/>
      <c r="S136" s="29"/>
      <c r="T136" s="29"/>
      <c r="U136" s="29">
        <f t="shared" si="13"/>
        <v>44.444444444444443</v>
      </c>
      <c r="V136" s="29">
        <v>31</v>
      </c>
      <c r="W136" s="29">
        <v>15</v>
      </c>
      <c r="X136" s="42">
        <v>31</v>
      </c>
      <c r="Y136" s="50">
        <f t="shared" si="16"/>
        <v>14.691943127962086</v>
      </c>
      <c r="Z136" s="42"/>
      <c r="AA136" s="42"/>
      <c r="AB136" s="42"/>
      <c r="AC136" s="42"/>
      <c r="AD136" s="42"/>
      <c r="AE136" s="42"/>
    </row>
    <row r="137" spans="1:31" s="36" customFormat="1" ht="25.5" x14ac:dyDescent="0.25">
      <c r="A137" s="5" t="s">
        <v>293</v>
      </c>
      <c r="B137" s="6" t="s">
        <v>148</v>
      </c>
      <c r="C137" s="11">
        <v>24.41</v>
      </c>
      <c r="D137" s="29">
        <v>102</v>
      </c>
      <c r="E137" s="29">
        <v>106</v>
      </c>
      <c r="F137" s="30">
        <f t="shared" si="14"/>
        <v>4.3424825891028265</v>
      </c>
      <c r="G137" s="29">
        <v>11</v>
      </c>
      <c r="H137" s="29">
        <f t="shared" si="15"/>
        <v>10.784313725490197</v>
      </c>
      <c r="I137" s="29"/>
      <c r="J137" s="29"/>
      <c r="K137" s="29"/>
      <c r="L137" s="29"/>
      <c r="M137" s="29"/>
      <c r="N137" s="29"/>
      <c r="O137" s="29">
        <v>1</v>
      </c>
      <c r="P137" s="29"/>
      <c r="Q137" s="29"/>
      <c r="R137" s="29"/>
      <c r="S137" s="29"/>
      <c r="T137" s="29"/>
      <c r="U137" s="29">
        <f t="shared" si="13"/>
        <v>9.0909090909090917</v>
      </c>
      <c r="V137" s="29">
        <v>12</v>
      </c>
      <c r="W137" s="29">
        <v>12</v>
      </c>
      <c r="X137" s="42">
        <v>12</v>
      </c>
      <c r="Y137" s="42">
        <f t="shared" si="16"/>
        <v>11.320754716981131</v>
      </c>
      <c r="Z137" s="42"/>
      <c r="AA137" s="42"/>
      <c r="AB137" s="42"/>
      <c r="AC137" s="42"/>
      <c r="AD137" s="42"/>
      <c r="AE137" s="42"/>
    </row>
    <row r="138" spans="1:31" s="36" customFormat="1" ht="15.75" x14ac:dyDescent="0.25">
      <c r="A138" s="5" t="s">
        <v>294</v>
      </c>
      <c r="B138" s="10" t="s">
        <v>149</v>
      </c>
      <c r="C138" s="11">
        <v>30.28</v>
      </c>
      <c r="D138" s="29">
        <v>129</v>
      </c>
      <c r="E138" s="29">
        <v>122</v>
      </c>
      <c r="F138" s="30">
        <f t="shared" si="14"/>
        <v>4.0290620871862615</v>
      </c>
      <c r="G138" s="29">
        <v>15</v>
      </c>
      <c r="H138" s="29">
        <f t="shared" si="15"/>
        <v>11.627906976744185</v>
      </c>
      <c r="I138" s="29"/>
      <c r="J138" s="29"/>
      <c r="K138" s="29"/>
      <c r="L138" s="29"/>
      <c r="M138" s="29"/>
      <c r="N138" s="29"/>
      <c r="O138" s="29">
        <v>10</v>
      </c>
      <c r="P138" s="29"/>
      <c r="Q138" s="29"/>
      <c r="R138" s="29"/>
      <c r="S138" s="29"/>
      <c r="T138" s="29"/>
      <c r="U138" s="29">
        <f t="shared" si="13"/>
        <v>66.666666666666671</v>
      </c>
      <c r="V138" s="29">
        <v>14</v>
      </c>
      <c r="W138" s="29">
        <v>12</v>
      </c>
      <c r="X138" s="42">
        <v>12</v>
      </c>
      <c r="Y138" s="50">
        <f t="shared" si="16"/>
        <v>9.8360655737704921</v>
      </c>
      <c r="Z138" s="42"/>
      <c r="AA138" s="42"/>
      <c r="AB138" s="42"/>
      <c r="AC138" s="42"/>
      <c r="AD138" s="42"/>
      <c r="AE138" s="42"/>
    </row>
    <row r="139" spans="1:31" s="36" customFormat="1" ht="15.75" x14ac:dyDescent="0.25">
      <c r="A139" s="5" t="s">
        <v>295</v>
      </c>
      <c r="B139" s="10" t="s">
        <v>36</v>
      </c>
      <c r="C139" s="11">
        <v>35.409999999999997</v>
      </c>
      <c r="D139" s="29">
        <v>118</v>
      </c>
      <c r="E139" s="29">
        <v>138</v>
      </c>
      <c r="F139" s="30">
        <f t="shared" si="14"/>
        <v>3.8972041796102799</v>
      </c>
      <c r="G139" s="29">
        <v>16</v>
      </c>
      <c r="H139" s="29">
        <f t="shared" si="15"/>
        <v>13.559322033898304</v>
      </c>
      <c r="I139" s="29"/>
      <c r="J139" s="29"/>
      <c r="K139" s="29"/>
      <c r="L139" s="29"/>
      <c r="M139" s="29"/>
      <c r="N139" s="29"/>
      <c r="O139" s="29">
        <v>3</v>
      </c>
      <c r="P139" s="29"/>
      <c r="Q139" s="29"/>
      <c r="R139" s="29"/>
      <c r="S139" s="29"/>
      <c r="T139" s="29"/>
      <c r="U139" s="29">
        <f t="shared" si="13"/>
        <v>18.75</v>
      </c>
      <c r="V139" s="29">
        <v>16</v>
      </c>
      <c r="W139" s="29">
        <v>12</v>
      </c>
      <c r="X139" s="42">
        <v>16</v>
      </c>
      <c r="Y139" s="50">
        <f t="shared" si="16"/>
        <v>11.594202898550725</v>
      </c>
      <c r="Z139" s="42"/>
      <c r="AA139" s="42"/>
      <c r="AB139" s="42"/>
      <c r="AC139" s="42"/>
      <c r="AD139" s="42"/>
      <c r="AE139" s="42"/>
    </row>
    <row r="140" spans="1:31" ht="15.75" x14ac:dyDescent="0.25">
      <c r="A140" s="146" t="s">
        <v>296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</row>
    <row r="141" spans="1:31" s="107" customFormat="1" ht="15.75" x14ac:dyDescent="0.25">
      <c r="A141" s="109" t="s">
        <v>171</v>
      </c>
      <c r="B141" s="110" t="s">
        <v>45</v>
      </c>
      <c r="C141" s="111">
        <v>223.19</v>
      </c>
      <c r="D141" s="29">
        <v>480</v>
      </c>
      <c r="E141" s="29">
        <v>194</v>
      </c>
      <c r="F141" s="30">
        <f>E141/C141</f>
        <v>0.86921457054527529</v>
      </c>
      <c r="G141" s="29">
        <v>37</v>
      </c>
      <c r="H141" s="29">
        <f>G141*100/D141</f>
        <v>7.708333333333333</v>
      </c>
      <c r="I141" s="29">
        <v>0</v>
      </c>
      <c r="J141" s="29">
        <v>5</v>
      </c>
      <c r="K141" s="29">
        <v>0</v>
      </c>
      <c r="L141" s="29">
        <v>0</v>
      </c>
      <c r="M141" s="29">
        <v>17</v>
      </c>
      <c r="N141" s="29">
        <v>9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f>O141*100/G141</f>
        <v>0</v>
      </c>
      <c r="V141" s="29">
        <v>9</v>
      </c>
      <c r="W141" s="29">
        <v>5</v>
      </c>
      <c r="X141" s="29">
        <v>8</v>
      </c>
      <c r="Y141" s="33">
        <f>X141*100/E141</f>
        <v>4.1237113402061851</v>
      </c>
      <c r="Z141" s="106">
        <v>0</v>
      </c>
      <c r="AA141" s="106">
        <v>1</v>
      </c>
      <c r="AB141" s="106">
        <v>0</v>
      </c>
      <c r="AC141" s="106">
        <v>0</v>
      </c>
      <c r="AD141" s="106">
        <v>4</v>
      </c>
      <c r="AE141" s="106">
        <v>3</v>
      </c>
    </row>
    <row r="142" spans="1:31" s="107" customFormat="1" ht="94.5" customHeight="1" x14ac:dyDescent="0.25">
      <c r="A142" s="109"/>
      <c r="B142" s="112" t="s">
        <v>354</v>
      </c>
      <c r="C142" s="111"/>
      <c r="D142" s="29"/>
      <c r="E142" s="29"/>
      <c r="F142" s="29"/>
      <c r="G142" s="29">
        <v>1</v>
      </c>
      <c r="H142" s="29"/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f>O142*100/G142</f>
        <v>0</v>
      </c>
      <c r="V142" s="29"/>
      <c r="W142" s="29"/>
      <c r="X142" s="29">
        <v>1</v>
      </c>
      <c r="Y142" s="33">
        <f>X142*100/E141</f>
        <v>0.51546391752577314</v>
      </c>
      <c r="Z142" s="106"/>
      <c r="AA142" s="106"/>
      <c r="AB142" s="106"/>
      <c r="AC142" s="106"/>
      <c r="AD142" s="108">
        <v>1</v>
      </c>
      <c r="AE142" s="106"/>
    </row>
    <row r="143" spans="1:31" s="107" customFormat="1" ht="47.25" x14ac:dyDescent="0.25">
      <c r="A143" s="109" t="s">
        <v>297</v>
      </c>
      <c r="B143" s="110" t="s">
        <v>152</v>
      </c>
      <c r="C143" s="111">
        <v>146.21</v>
      </c>
      <c r="D143" s="29">
        <v>467</v>
      </c>
      <c r="E143" s="29">
        <v>472</v>
      </c>
      <c r="F143" s="33">
        <f>E143/C143</f>
        <v>3.2282333629710687</v>
      </c>
      <c r="G143" s="29">
        <v>56</v>
      </c>
      <c r="H143" s="29">
        <f>G143*100/D143</f>
        <v>11.991434689507495</v>
      </c>
      <c r="I143" s="29"/>
      <c r="J143" s="29"/>
      <c r="K143" s="29"/>
      <c r="L143" s="29"/>
      <c r="M143" s="29"/>
      <c r="N143" s="29"/>
      <c r="O143" s="29">
        <v>45</v>
      </c>
      <c r="P143" s="29"/>
      <c r="Q143" s="29"/>
      <c r="R143" s="29"/>
      <c r="S143" s="29"/>
      <c r="T143" s="29"/>
      <c r="U143" s="29">
        <f>O143*100/G143</f>
        <v>80.357142857142861</v>
      </c>
      <c r="V143" s="29">
        <v>56</v>
      </c>
      <c r="W143" s="29">
        <v>12</v>
      </c>
      <c r="X143" s="29">
        <v>56</v>
      </c>
      <c r="Y143" s="29">
        <f>X143*100/E143</f>
        <v>11.864406779661017</v>
      </c>
      <c r="Z143" s="106"/>
      <c r="AA143" s="106"/>
      <c r="AB143" s="106"/>
      <c r="AC143" s="106"/>
      <c r="AD143" s="106"/>
      <c r="AE143" s="106"/>
    </row>
    <row r="144" spans="1:31" s="107" customFormat="1" ht="31.5" x14ac:dyDescent="0.25">
      <c r="A144" s="109" t="s">
        <v>298</v>
      </c>
      <c r="B144" s="110" t="s">
        <v>154</v>
      </c>
      <c r="C144" s="111">
        <v>125.91</v>
      </c>
      <c r="D144" s="29">
        <v>306</v>
      </c>
      <c r="E144" s="29">
        <v>349</v>
      </c>
      <c r="F144" s="33">
        <f>E144/C144</f>
        <v>2.7718211420856167</v>
      </c>
      <c r="G144" s="29">
        <v>15</v>
      </c>
      <c r="H144" s="29">
        <f>G144*100/D144</f>
        <v>4.9019607843137258</v>
      </c>
      <c r="I144" s="29"/>
      <c r="J144" s="29"/>
      <c r="K144" s="29"/>
      <c r="L144" s="29"/>
      <c r="M144" s="29"/>
      <c r="N144" s="29"/>
      <c r="O144" s="29">
        <v>9</v>
      </c>
      <c r="P144" s="29"/>
      <c r="Q144" s="29"/>
      <c r="R144" s="29"/>
      <c r="S144" s="29"/>
      <c r="T144" s="29"/>
      <c r="U144" s="29">
        <f>O144*100/G144</f>
        <v>60</v>
      </c>
      <c r="V144" s="29">
        <v>27</v>
      </c>
      <c r="W144" s="29">
        <v>8</v>
      </c>
      <c r="X144" s="29">
        <v>27</v>
      </c>
      <c r="Y144" s="29">
        <f>X144*100/E144</f>
        <v>7.7363896848137532</v>
      </c>
      <c r="Z144" s="106"/>
      <c r="AA144" s="106"/>
      <c r="AB144" s="106"/>
      <c r="AC144" s="106"/>
      <c r="AD144" s="106"/>
      <c r="AE144" s="106"/>
    </row>
    <row r="145" spans="1:31" ht="15.75" x14ac:dyDescent="0.25">
      <c r="A145" s="150" t="s">
        <v>299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</row>
    <row r="146" spans="1:31" s="36" customFormat="1" ht="15.75" x14ac:dyDescent="0.25">
      <c r="A146" s="5" t="s">
        <v>172</v>
      </c>
      <c r="B146" s="6" t="s">
        <v>45</v>
      </c>
      <c r="C146" s="11">
        <v>768.25</v>
      </c>
      <c r="D146" s="29">
        <v>608</v>
      </c>
      <c r="E146" s="29">
        <v>813</v>
      </c>
      <c r="F146" s="30">
        <f>E146/C146</f>
        <v>1.0582492678164659</v>
      </c>
      <c r="G146" s="29">
        <v>30</v>
      </c>
      <c r="H146" s="29">
        <f>G146*100/D146</f>
        <v>4.9342105263157894</v>
      </c>
      <c r="I146" s="29">
        <v>0</v>
      </c>
      <c r="J146" s="29">
        <v>4</v>
      </c>
      <c r="K146" s="29">
        <v>0</v>
      </c>
      <c r="L146" s="29">
        <v>0</v>
      </c>
      <c r="M146" s="29">
        <v>17</v>
      </c>
      <c r="N146" s="29">
        <v>9</v>
      </c>
      <c r="O146" s="29">
        <v>15</v>
      </c>
      <c r="P146" s="29">
        <v>3</v>
      </c>
      <c r="Q146" s="29">
        <v>0</v>
      </c>
      <c r="R146" s="29">
        <v>0</v>
      </c>
      <c r="S146" s="29">
        <v>8</v>
      </c>
      <c r="T146" s="29">
        <v>4</v>
      </c>
      <c r="U146" s="29">
        <f>O146*100/G146</f>
        <v>50</v>
      </c>
      <c r="V146" s="29">
        <v>65</v>
      </c>
      <c r="W146" s="29">
        <v>8</v>
      </c>
      <c r="X146" s="42">
        <v>65</v>
      </c>
      <c r="Y146" s="42">
        <f>X146*100/E146</f>
        <v>7.9950799507995081</v>
      </c>
      <c r="Z146" s="42">
        <v>0</v>
      </c>
      <c r="AA146" s="42">
        <v>9</v>
      </c>
      <c r="AB146" s="42">
        <v>0</v>
      </c>
      <c r="AC146" s="42">
        <v>0</v>
      </c>
      <c r="AD146" s="42">
        <v>36</v>
      </c>
      <c r="AE146" s="42">
        <v>20</v>
      </c>
    </row>
    <row r="147" spans="1:31" s="36" customFormat="1" ht="38.25" x14ac:dyDescent="0.25">
      <c r="A147" s="5" t="s">
        <v>173</v>
      </c>
      <c r="B147" s="6" t="s">
        <v>157</v>
      </c>
      <c r="C147" s="11">
        <v>191.41800000000001</v>
      </c>
      <c r="D147" s="29">
        <v>1362</v>
      </c>
      <c r="E147" s="29">
        <v>1196</v>
      </c>
      <c r="F147" s="30">
        <f t="shared" ref="F147:F153" si="17">E147/C147</f>
        <v>6.248106238702734</v>
      </c>
      <c r="G147" s="29">
        <v>177</v>
      </c>
      <c r="H147" s="29">
        <f t="shared" ref="H147:H153" si="18">G147*100/D147</f>
        <v>12.995594713656388</v>
      </c>
      <c r="I147" s="29"/>
      <c r="J147" s="29"/>
      <c r="K147" s="29"/>
      <c r="L147" s="29"/>
      <c r="M147" s="29"/>
      <c r="N147" s="29"/>
      <c r="O147" s="29">
        <v>84</v>
      </c>
      <c r="P147" s="29"/>
      <c r="Q147" s="29"/>
      <c r="R147" s="29"/>
      <c r="S147" s="29"/>
      <c r="T147" s="29"/>
      <c r="U147" s="29">
        <f t="shared" ref="U147:U153" si="19">O147*100/G147</f>
        <v>47.457627118644069</v>
      </c>
      <c r="V147" s="29">
        <v>179</v>
      </c>
      <c r="W147" s="29">
        <v>15</v>
      </c>
      <c r="X147" s="42">
        <v>143</v>
      </c>
      <c r="Y147" s="50">
        <f t="shared" ref="Y147:Y153" si="20">X147*100/E147</f>
        <v>11.956521739130435</v>
      </c>
      <c r="Z147" s="42"/>
      <c r="AA147" s="42"/>
      <c r="AB147" s="42"/>
      <c r="AC147" s="42"/>
      <c r="AD147" s="42"/>
      <c r="AE147" s="42"/>
    </row>
    <row r="148" spans="1:31" s="36" customFormat="1" ht="38.25" x14ac:dyDescent="0.25">
      <c r="A148" s="5" t="s">
        <v>175</v>
      </c>
      <c r="B148" s="6" t="s">
        <v>159</v>
      </c>
      <c r="C148" s="11">
        <v>164.13</v>
      </c>
      <c r="D148" s="29">
        <v>1012</v>
      </c>
      <c r="E148" s="29">
        <v>1142</v>
      </c>
      <c r="F148" s="30">
        <f t="shared" si="17"/>
        <v>6.9578992262231161</v>
      </c>
      <c r="G148" s="29">
        <v>111</v>
      </c>
      <c r="H148" s="29">
        <f t="shared" si="18"/>
        <v>10.968379446640316</v>
      </c>
      <c r="I148" s="29"/>
      <c r="J148" s="29"/>
      <c r="K148" s="29"/>
      <c r="L148" s="29"/>
      <c r="M148" s="29"/>
      <c r="N148" s="29"/>
      <c r="O148" s="29">
        <v>64</v>
      </c>
      <c r="P148" s="29"/>
      <c r="Q148" s="29"/>
      <c r="R148" s="29"/>
      <c r="S148" s="29"/>
      <c r="T148" s="29"/>
      <c r="U148" s="29">
        <f t="shared" si="19"/>
        <v>57.657657657657658</v>
      </c>
      <c r="V148" s="29">
        <v>171</v>
      </c>
      <c r="W148" s="29">
        <v>15</v>
      </c>
      <c r="X148" s="42">
        <v>171</v>
      </c>
      <c r="Y148" s="50">
        <f t="shared" si="20"/>
        <v>14.973730297723293</v>
      </c>
      <c r="Z148" s="42"/>
      <c r="AA148" s="42"/>
      <c r="AB148" s="42"/>
      <c r="AC148" s="42"/>
      <c r="AD148" s="42"/>
      <c r="AE148" s="42"/>
    </row>
    <row r="149" spans="1:31" s="36" customFormat="1" ht="38.25" x14ac:dyDescent="0.25">
      <c r="A149" s="5" t="s">
        <v>177</v>
      </c>
      <c r="B149" s="6" t="s">
        <v>160</v>
      </c>
      <c r="C149" s="7">
        <v>258.22300000000001</v>
      </c>
      <c r="D149" s="29">
        <v>2439</v>
      </c>
      <c r="E149" s="29">
        <v>2084</v>
      </c>
      <c r="F149" s="30">
        <f t="shared" si="17"/>
        <v>8.0705436773641388</v>
      </c>
      <c r="G149" s="29">
        <v>220</v>
      </c>
      <c r="H149" s="29">
        <f t="shared" si="18"/>
        <v>9.0200902009020094</v>
      </c>
      <c r="I149" s="29"/>
      <c r="J149" s="29"/>
      <c r="K149" s="29"/>
      <c r="L149" s="29"/>
      <c r="M149" s="29"/>
      <c r="N149" s="29"/>
      <c r="O149" s="29">
        <v>100</v>
      </c>
      <c r="P149" s="29"/>
      <c r="Q149" s="29"/>
      <c r="R149" s="29"/>
      <c r="S149" s="29"/>
      <c r="T149" s="29"/>
      <c r="U149" s="29">
        <f t="shared" si="19"/>
        <v>45.454545454545453</v>
      </c>
      <c r="V149" s="29">
        <v>312</v>
      </c>
      <c r="W149" s="29">
        <v>15</v>
      </c>
      <c r="X149" s="42">
        <v>208</v>
      </c>
      <c r="Y149" s="50">
        <f t="shared" si="20"/>
        <v>9.9808061420345489</v>
      </c>
      <c r="Z149" s="42"/>
      <c r="AA149" s="42"/>
      <c r="AB149" s="42"/>
      <c r="AC149" s="42"/>
      <c r="AD149" s="42"/>
      <c r="AE149" s="42"/>
    </row>
    <row r="150" spans="1:31" s="36" customFormat="1" ht="15.75" x14ac:dyDescent="0.25">
      <c r="A150" s="5" t="s">
        <v>178</v>
      </c>
      <c r="B150" s="6" t="s">
        <v>161</v>
      </c>
      <c r="C150" s="11">
        <v>31.01</v>
      </c>
      <c r="D150" s="29">
        <v>331</v>
      </c>
      <c r="E150" s="29">
        <v>199</v>
      </c>
      <c r="F150" s="30">
        <f t="shared" si="17"/>
        <v>6.4172847468558523</v>
      </c>
      <c r="G150" s="29">
        <v>59</v>
      </c>
      <c r="H150" s="29">
        <f t="shared" si="18"/>
        <v>17.82477341389728</v>
      </c>
      <c r="I150" s="29"/>
      <c r="J150" s="29"/>
      <c r="K150" s="29"/>
      <c r="L150" s="29"/>
      <c r="M150" s="29"/>
      <c r="N150" s="29"/>
      <c r="O150" s="29">
        <v>9</v>
      </c>
      <c r="P150" s="29"/>
      <c r="Q150" s="29"/>
      <c r="R150" s="29"/>
      <c r="S150" s="29"/>
      <c r="T150" s="29"/>
      <c r="U150" s="29">
        <f t="shared" si="19"/>
        <v>15.254237288135593</v>
      </c>
      <c r="V150" s="29">
        <v>29</v>
      </c>
      <c r="W150" s="29">
        <v>15</v>
      </c>
      <c r="X150" s="42">
        <v>29</v>
      </c>
      <c r="Y150" s="50">
        <f t="shared" si="20"/>
        <v>14.572864321608041</v>
      </c>
      <c r="Z150" s="42"/>
      <c r="AA150" s="42"/>
      <c r="AB150" s="42"/>
      <c r="AC150" s="42"/>
      <c r="AD150" s="42"/>
      <c r="AE150" s="42"/>
    </row>
    <row r="151" spans="1:31" s="36" customFormat="1" ht="25.5" x14ac:dyDescent="0.25">
      <c r="A151" s="5" t="s">
        <v>180</v>
      </c>
      <c r="B151" s="10" t="s">
        <v>162</v>
      </c>
      <c r="C151" s="11">
        <v>45.381</v>
      </c>
      <c r="D151" s="29">
        <v>313</v>
      </c>
      <c r="E151" s="29">
        <v>340</v>
      </c>
      <c r="F151" s="30">
        <f t="shared" si="17"/>
        <v>7.4921222538066594</v>
      </c>
      <c r="G151" s="29">
        <v>17</v>
      </c>
      <c r="H151" s="29">
        <f t="shared" si="18"/>
        <v>5.4313099041533546</v>
      </c>
      <c r="I151" s="29"/>
      <c r="J151" s="29"/>
      <c r="K151" s="29"/>
      <c r="L151" s="29"/>
      <c r="M151" s="29"/>
      <c r="N151" s="29"/>
      <c r="O151" s="29">
        <v>10</v>
      </c>
      <c r="P151" s="29"/>
      <c r="Q151" s="29"/>
      <c r="R151" s="29"/>
      <c r="S151" s="29"/>
      <c r="T151" s="29"/>
      <c r="U151" s="29">
        <f t="shared" si="19"/>
        <v>58.823529411764703</v>
      </c>
      <c r="V151" s="29">
        <v>51</v>
      </c>
      <c r="W151" s="29">
        <v>15</v>
      </c>
      <c r="X151" s="42">
        <v>24</v>
      </c>
      <c r="Y151" s="50">
        <f t="shared" si="20"/>
        <v>7.0588235294117645</v>
      </c>
      <c r="Z151" s="42"/>
      <c r="AA151" s="42"/>
      <c r="AB151" s="42"/>
      <c r="AC151" s="42"/>
      <c r="AD151" s="42"/>
      <c r="AE151" s="42"/>
    </row>
    <row r="152" spans="1:31" s="36" customFormat="1" ht="15.75" x14ac:dyDescent="0.25">
      <c r="A152" s="5" t="s">
        <v>182</v>
      </c>
      <c r="B152" s="10" t="s">
        <v>51</v>
      </c>
      <c r="C152" s="11">
        <v>20.49</v>
      </c>
      <c r="D152" s="29">
        <v>369</v>
      </c>
      <c r="E152" s="29">
        <v>198</v>
      </c>
      <c r="F152" s="30">
        <f t="shared" si="17"/>
        <v>9.6632503660322122</v>
      </c>
      <c r="G152" s="29">
        <v>92</v>
      </c>
      <c r="H152" s="29">
        <f t="shared" si="18"/>
        <v>24.932249322493224</v>
      </c>
      <c r="I152" s="29"/>
      <c r="J152" s="29"/>
      <c r="K152" s="29"/>
      <c r="L152" s="29"/>
      <c r="M152" s="29"/>
      <c r="N152" s="29"/>
      <c r="O152" s="29">
        <v>10</v>
      </c>
      <c r="P152" s="29"/>
      <c r="Q152" s="29"/>
      <c r="R152" s="29"/>
      <c r="S152" s="29"/>
      <c r="T152" s="29"/>
      <c r="U152" s="29">
        <f t="shared" si="19"/>
        <v>10.869565217391305</v>
      </c>
      <c r="V152" s="29">
        <v>35</v>
      </c>
      <c r="W152" s="29">
        <v>18</v>
      </c>
      <c r="X152" s="42">
        <v>35</v>
      </c>
      <c r="Y152" s="50">
        <f t="shared" si="20"/>
        <v>17.676767676767678</v>
      </c>
      <c r="Z152" s="42"/>
      <c r="AA152" s="42"/>
      <c r="AB152" s="42"/>
      <c r="AC152" s="42"/>
      <c r="AD152" s="42"/>
      <c r="AE152" s="42"/>
    </row>
    <row r="153" spans="1:31" s="36" customFormat="1" ht="15.75" x14ac:dyDescent="0.25">
      <c r="A153" s="5" t="s">
        <v>184</v>
      </c>
      <c r="B153" s="12" t="s">
        <v>163</v>
      </c>
      <c r="C153" s="11">
        <v>73.016999999999996</v>
      </c>
      <c r="D153" s="29">
        <v>365</v>
      </c>
      <c r="E153" s="29">
        <v>386</v>
      </c>
      <c r="F153" s="30">
        <f t="shared" si="17"/>
        <v>5.2864401440760371</v>
      </c>
      <c r="G153" s="29">
        <v>25</v>
      </c>
      <c r="H153" s="29">
        <f t="shared" si="18"/>
        <v>6.8493150684931505</v>
      </c>
      <c r="I153" s="29"/>
      <c r="J153" s="29"/>
      <c r="K153" s="29"/>
      <c r="L153" s="29"/>
      <c r="M153" s="29"/>
      <c r="N153" s="29"/>
      <c r="O153" s="29">
        <v>19</v>
      </c>
      <c r="P153" s="29"/>
      <c r="Q153" s="29"/>
      <c r="R153" s="29"/>
      <c r="S153" s="29"/>
      <c r="T153" s="29"/>
      <c r="U153" s="29">
        <f t="shared" si="19"/>
        <v>76</v>
      </c>
      <c r="V153" s="29">
        <v>27</v>
      </c>
      <c r="W153" s="29">
        <v>7</v>
      </c>
      <c r="X153" s="42">
        <v>27</v>
      </c>
      <c r="Y153" s="50">
        <f t="shared" si="20"/>
        <v>6.9948186528497409</v>
      </c>
      <c r="Z153" s="42"/>
      <c r="AA153" s="42"/>
      <c r="AB153" s="42"/>
      <c r="AC153" s="42"/>
      <c r="AD153" s="42"/>
      <c r="AE153" s="42"/>
    </row>
    <row r="154" spans="1:31" ht="15.75" customHeight="1" x14ac:dyDescent="0.25">
      <c r="A154" s="143" t="s">
        <v>301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</row>
    <row r="155" spans="1:31" s="36" customFormat="1" x14ac:dyDescent="0.25">
      <c r="A155" s="5" t="s">
        <v>188</v>
      </c>
      <c r="B155" s="6" t="s">
        <v>26</v>
      </c>
      <c r="C155" s="11">
        <v>4284.8</v>
      </c>
      <c r="D155" s="28">
        <v>0</v>
      </c>
      <c r="E155" s="28">
        <v>0</v>
      </c>
      <c r="F155" s="61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</row>
    <row r="156" spans="1:31" ht="15.75" customHeight="1" x14ac:dyDescent="0.25">
      <c r="A156" s="143" t="s">
        <v>302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</row>
    <row r="157" spans="1:31" s="36" customFormat="1" x14ac:dyDescent="0.25">
      <c r="A157" s="5" t="s">
        <v>200</v>
      </c>
      <c r="B157" s="6" t="s">
        <v>45</v>
      </c>
      <c r="C157" s="11">
        <v>2410.6999999999998</v>
      </c>
      <c r="D157" s="39">
        <v>4465</v>
      </c>
      <c r="E157" s="39">
        <v>4158</v>
      </c>
      <c r="F157" s="40">
        <f>E157/C157</f>
        <v>1.7248102210976066</v>
      </c>
      <c r="G157" s="39">
        <v>356</v>
      </c>
      <c r="H157" s="39">
        <f>G157*100/D157</f>
        <v>7.9731243001119818</v>
      </c>
      <c r="I157" s="39">
        <v>15</v>
      </c>
      <c r="J157" s="39">
        <v>51</v>
      </c>
      <c r="K157" s="39">
        <v>0</v>
      </c>
      <c r="L157" s="39">
        <v>0</v>
      </c>
      <c r="M157" s="39">
        <v>187</v>
      </c>
      <c r="N157" s="39">
        <v>103</v>
      </c>
      <c r="O157" s="39">
        <v>232</v>
      </c>
      <c r="P157" s="39">
        <v>0</v>
      </c>
      <c r="Q157" s="39">
        <v>0</v>
      </c>
      <c r="R157" s="39">
        <v>0</v>
      </c>
      <c r="S157" s="39">
        <v>160</v>
      </c>
      <c r="T157" s="39">
        <v>72</v>
      </c>
      <c r="U157" s="39">
        <f>O157*100/G157</f>
        <v>65.168539325842701</v>
      </c>
      <c r="V157" s="39">
        <v>332</v>
      </c>
      <c r="W157" s="39">
        <v>8</v>
      </c>
      <c r="X157" s="43">
        <v>331</v>
      </c>
      <c r="Y157" s="62">
        <f>X157*100/E157</f>
        <v>7.9605579605579608</v>
      </c>
      <c r="Z157" s="83">
        <v>15</v>
      </c>
      <c r="AA157" s="43">
        <v>10</v>
      </c>
      <c r="AB157" s="43">
        <v>0</v>
      </c>
      <c r="AC157" s="43">
        <v>0</v>
      </c>
      <c r="AD157" s="43">
        <v>211</v>
      </c>
      <c r="AE157" s="43">
        <v>95</v>
      </c>
    </row>
    <row r="158" spans="1:31" s="36" customFormat="1" ht="76.5" x14ac:dyDescent="0.25">
      <c r="A158" s="5"/>
      <c r="B158" s="6" t="s">
        <v>354</v>
      </c>
      <c r="C158" s="11"/>
      <c r="D158" s="39"/>
      <c r="E158" s="39"/>
      <c r="F158" s="40"/>
      <c r="G158" s="39">
        <v>1</v>
      </c>
      <c r="H158" s="39"/>
      <c r="I158" s="39"/>
      <c r="J158" s="39"/>
      <c r="K158" s="39"/>
      <c r="L158" s="39"/>
      <c r="M158" s="39"/>
      <c r="N158" s="39"/>
      <c r="O158" s="39">
        <v>0</v>
      </c>
      <c r="P158" s="39"/>
      <c r="Q158" s="39"/>
      <c r="R158" s="39"/>
      <c r="S158" s="39"/>
      <c r="T158" s="39"/>
      <c r="U158" s="39"/>
      <c r="V158" s="39"/>
      <c r="W158" s="39"/>
      <c r="X158" s="51">
        <v>1</v>
      </c>
      <c r="Y158" s="58">
        <v>0.02</v>
      </c>
      <c r="Z158" s="83"/>
      <c r="AA158" s="43"/>
      <c r="AB158" s="43"/>
      <c r="AC158" s="43"/>
      <c r="AD158" s="51">
        <v>1</v>
      </c>
      <c r="AE158" s="43"/>
    </row>
    <row r="159" spans="1:31" s="36" customFormat="1" ht="38.25" x14ac:dyDescent="0.25">
      <c r="A159" s="5" t="s">
        <v>201</v>
      </c>
      <c r="B159" s="6" t="s">
        <v>166</v>
      </c>
      <c r="C159" s="11">
        <v>150.298</v>
      </c>
      <c r="D159" s="39">
        <v>360</v>
      </c>
      <c r="E159" s="39">
        <v>404</v>
      </c>
      <c r="F159" s="40">
        <f>E159/C159</f>
        <v>2.6879931868687539</v>
      </c>
      <c r="G159" s="39">
        <v>28</v>
      </c>
      <c r="H159" s="39">
        <f>G159*100/D159</f>
        <v>7.7777777777777777</v>
      </c>
      <c r="I159" s="39"/>
      <c r="J159" s="39"/>
      <c r="K159" s="39"/>
      <c r="L159" s="39"/>
      <c r="M159" s="39"/>
      <c r="N159" s="39"/>
      <c r="O159" s="39">
        <v>18</v>
      </c>
      <c r="P159" s="39"/>
      <c r="Q159" s="39"/>
      <c r="R159" s="39"/>
      <c r="S159" s="39"/>
      <c r="T159" s="39"/>
      <c r="U159" s="39">
        <f>O159*100/G159</f>
        <v>64.285714285714292</v>
      </c>
      <c r="V159" s="39">
        <v>32</v>
      </c>
      <c r="W159" s="39">
        <v>8</v>
      </c>
      <c r="X159" s="51">
        <v>32</v>
      </c>
      <c r="Y159" s="58">
        <f>X159*100/E159</f>
        <v>7.9207920792079207</v>
      </c>
      <c r="Z159" s="43"/>
      <c r="AA159" s="43"/>
      <c r="AB159" s="43"/>
      <c r="AC159" s="43"/>
      <c r="AD159" s="43"/>
      <c r="AE159" s="43"/>
    </row>
    <row r="160" spans="1:31" s="36" customFormat="1" x14ac:dyDescent="0.25">
      <c r="A160" s="5" t="s">
        <v>203</v>
      </c>
      <c r="B160" s="6" t="s">
        <v>168</v>
      </c>
      <c r="C160" s="11">
        <v>1607.29</v>
      </c>
      <c r="D160" s="39">
        <v>196</v>
      </c>
      <c r="E160" s="39">
        <v>176</v>
      </c>
      <c r="F160" s="40">
        <f>E160/C160</f>
        <v>0.10950108567837789</v>
      </c>
      <c r="G160" s="39">
        <v>7</v>
      </c>
      <c r="H160" s="39">
        <f>G160*100/D160</f>
        <v>3.5714285714285716</v>
      </c>
      <c r="I160" s="39"/>
      <c r="J160" s="39"/>
      <c r="K160" s="39"/>
      <c r="L160" s="39"/>
      <c r="M160" s="39"/>
      <c r="N160" s="39"/>
      <c r="O160" s="39">
        <v>5</v>
      </c>
      <c r="P160" s="39"/>
      <c r="Q160" s="39"/>
      <c r="R160" s="39"/>
      <c r="S160" s="39"/>
      <c r="T160" s="39"/>
      <c r="U160" s="39">
        <f>O160*100/G160</f>
        <v>71.428571428571431</v>
      </c>
      <c r="V160" s="39">
        <v>8</v>
      </c>
      <c r="W160" s="39">
        <v>5</v>
      </c>
      <c r="X160" s="51">
        <v>7</v>
      </c>
      <c r="Y160" s="58">
        <f>X160*100/E160</f>
        <v>3.9772727272727271</v>
      </c>
      <c r="Z160" s="43"/>
      <c r="AA160" s="43"/>
      <c r="AB160" s="43"/>
      <c r="AC160" s="43"/>
      <c r="AD160" s="43"/>
      <c r="AE160" s="43"/>
    </row>
    <row r="161" spans="1:31" s="114" customFormat="1" ht="25.5" x14ac:dyDescent="0.25">
      <c r="A161" s="14" t="s">
        <v>205</v>
      </c>
      <c r="B161" s="10" t="s">
        <v>170</v>
      </c>
      <c r="C161" s="7">
        <v>252.64</v>
      </c>
      <c r="D161" s="39">
        <v>573</v>
      </c>
      <c r="E161" s="39">
        <v>581</v>
      </c>
      <c r="F161" s="40">
        <f>E161/C161</f>
        <v>2.2997150094996837</v>
      </c>
      <c r="G161" s="39">
        <v>0</v>
      </c>
      <c r="H161" s="39">
        <f>G161*100/D161</f>
        <v>0</v>
      </c>
      <c r="I161" s="39"/>
      <c r="J161" s="39"/>
      <c r="K161" s="39"/>
      <c r="L161" s="39"/>
      <c r="M161" s="39"/>
      <c r="N161" s="39"/>
      <c r="O161" s="39">
        <v>0</v>
      </c>
      <c r="P161" s="39"/>
      <c r="Q161" s="39"/>
      <c r="R161" s="39"/>
      <c r="S161" s="39"/>
      <c r="T161" s="39"/>
      <c r="U161" s="39">
        <v>0</v>
      </c>
      <c r="V161" s="39">
        <v>0</v>
      </c>
      <c r="W161" s="39">
        <v>0</v>
      </c>
      <c r="X161" s="113">
        <v>0</v>
      </c>
      <c r="Y161" s="113">
        <v>0</v>
      </c>
      <c r="Z161" s="113"/>
      <c r="AA161" s="113"/>
      <c r="AB161" s="113"/>
      <c r="AC161" s="113"/>
      <c r="AD161" s="113"/>
      <c r="AE161" s="113"/>
    </row>
    <row r="162" spans="1:31" ht="15.75" customHeight="1" x14ac:dyDescent="0.25">
      <c r="A162" s="143" t="s">
        <v>300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 ht="15.75" x14ac:dyDescent="0.25">
      <c r="A163" s="5" t="s">
        <v>206</v>
      </c>
      <c r="B163" s="6" t="s">
        <v>45</v>
      </c>
      <c r="C163" s="7">
        <v>466.86</v>
      </c>
      <c r="D163" s="29">
        <v>1155</v>
      </c>
      <c r="E163" s="29">
        <v>1270</v>
      </c>
      <c r="F163" s="30">
        <f>E163/C163</f>
        <v>2.7203015893415583</v>
      </c>
      <c r="G163" s="29">
        <v>91</v>
      </c>
      <c r="H163" s="29">
        <f>G163*100/D163</f>
        <v>7.8787878787878789</v>
      </c>
      <c r="I163" s="29">
        <v>0</v>
      </c>
      <c r="J163" s="29">
        <v>13</v>
      </c>
      <c r="K163" s="29">
        <v>0</v>
      </c>
      <c r="L163" s="29">
        <v>0</v>
      </c>
      <c r="M163" s="29">
        <v>50</v>
      </c>
      <c r="N163" s="29">
        <v>28</v>
      </c>
      <c r="O163" s="29">
        <v>31</v>
      </c>
      <c r="P163" s="29">
        <v>0</v>
      </c>
      <c r="Q163" s="29">
        <v>0</v>
      </c>
      <c r="R163" s="29">
        <v>0</v>
      </c>
      <c r="S163" s="29">
        <v>18</v>
      </c>
      <c r="T163" s="29">
        <v>13</v>
      </c>
      <c r="U163" s="29">
        <f>O163*100/G163</f>
        <v>34.065934065934066</v>
      </c>
      <c r="V163" s="29">
        <v>101</v>
      </c>
      <c r="W163" s="29">
        <v>8</v>
      </c>
      <c r="X163" s="35">
        <v>100</v>
      </c>
      <c r="Y163" s="63">
        <f>X163*100/E163</f>
        <v>7.8740157480314963</v>
      </c>
      <c r="Z163" s="35">
        <v>0</v>
      </c>
      <c r="AA163" s="35">
        <v>15</v>
      </c>
      <c r="AB163" s="35">
        <v>0</v>
      </c>
      <c r="AC163" s="35">
        <v>0</v>
      </c>
      <c r="AD163" s="35">
        <v>55</v>
      </c>
      <c r="AE163" s="35">
        <v>31</v>
      </c>
    </row>
    <row r="164" spans="1:31" s="36" customFormat="1" ht="76.5" x14ac:dyDescent="0.25">
      <c r="A164" s="5"/>
      <c r="B164" s="6" t="s">
        <v>354</v>
      </c>
      <c r="C164" s="7"/>
      <c r="D164" s="29"/>
      <c r="E164" s="29"/>
      <c r="F164" s="30"/>
      <c r="G164" s="29">
        <v>1</v>
      </c>
      <c r="H164" s="29">
        <v>0.1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42">
        <v>1</v>
      </c>
      <c r="Y164" s="50">
        <f>X164*100/E163</f>
        <v>7.874015748031496E-2</v>
      </c>
      <c r="Z164" s="42"/>
      <c r="AA164" s="42"/>
      <c r="AB164" s="42"/>
      <c r="AC164" s="42"/>
      <c r="AD164" s="42">
        <v>1</v>
      </c>
      <c r="AE164" s="42"/>
    </row>
    <row r="165" spans="1:31" s="36" customFormat="1" ht="38.25" x14ac:dyDescent="0.25">
      <c r="A165" s="5" t="s">
        <v>207</v>
      </c>
      <c r="B165" s="6" t="s">
        <v>174</v>
      </c>
      <c r="C165" s="11">
        <v>369.51</v>
      </c>
      <c r="D165" s="29">
        <v>3848</v>
      </c>
      <c r="E165" s="29">
        <v>3269</v>
      </c>
      <c r="F165" s="30">
        <f t="shared" ref="F165:F173" si="21">E165/C165</f>
        <v>8.8468512354198801</v>
      </c>
      <c r="G165" s="29">
        <v>577</v>
      </c>
      <c r="H165" s="29">
        <f t="shared" ref="H165:H173" si="22">G165*100/D165</f>
        <v>14.994802494802494</v>
      </c>
      <c r="I165" s="29"/>
      <c r="J165" s="29"/>
      <c r="K165" s="29"/>
      <c r="L165" s="29"/>
      <c r="M165" s="29"/>
      <c r="N165" s="29"/>
      <c r="O165" s="29">
        <v>410</v>
      </c>
      <c r="P165" s="29"/>
      <c r="Q165" s="29"/>
      <c r="R165" s="29"/>
      <c r="S165" s="29"/>
      <c r="T165" s="29"/>
      <c r="U165" s="29">
        <f t="shared" ref="U165:U173" si="23">O165*100/G165</f>
        <v>71.05719237435008</v>
      </c>
      <c r="V165" s="29">
        <v>490</v>
      </c>
      <c r="W165" s="29">
        <v>15</v>
      </c>
      <c r="X165" s="42">
        <v>424</v>
      </c>
      <c r="Y165" s="50">
        <f t="shared" ref="Y165:Y173" si="24">X165*100/E165</f>
        <v>12.970327317222392</v>
      </c>
      <c r="Z165" s="35"/>
      <c r="AA165" s="35"/>
      <c r="AB165" s="35"/>
      <c r="AC165" s="35"/>
      <c r="AD165" s="35"/>
      <c r="AE165" s="35"/>
    </row>
    <row r="166" spans="1:31" s="36" customFormat="1" ht="15.75" x14ac:dyDescent="0.25">
      <c r="A166" s="5" t="s">
        <v>209</v>
      </c>
      <c r="B166" s="6" t="s">
        <v>176</v>
      </c>
      <c r="C166" s="11">
        <v>30.57</v>
      </c>
      <c r="D166" s="29">
        <v>192</v>
      </c>
      <c r="E166" s="29">
        <v>216</v>
      </c>
      <c r="F166" s="30">
        <f t="shared" si="21"/>
        <v>7.0657507360157012</v>
      </c>
      <c r="G166" s="29">
        <v>28</v>
      </c>
      <c r="H166" s="29">
        <f t="shared" si="22"/>
        <v>14.583333333333334</v>
      </c>
      <c r="I166" s="29"/>
      <c r="J166" s="29"/>
      <c r="K166" s="29"/>
      <c r="L166" s="29"/>
      <c r="M166" s="29"/>
      <c r="N166" s="29"/>
      <c r="O166" s="29">
        <v>9</v>
      </c>
      <c r="P166" s="29"/>
      <c r="Q166" s="29"/>
      <c r="R166" s="29"/>
      <c r="S166" s="29"/>
      <c r="T166" s="29"/>
      <c r="U166" s="29">
        <f t="shared" si="23"/>
        <v>32.142857142857146</v>
      </c>
      <c r="V166" s="29">
        <v>32</v>
      </c>
      <c r="W166" s="29">
        <v>15</v>
      </c>
      <c r="X166" s="35">
        <v>32</v>
      </c>
      <c r="Y166" s="63">
        <f t="shared" si="24"/>
        <v>14.814814814814815</v>
      </c>
      <c r="Z166" s="35"/>
      <c r="AA166" s="35"/>
      <c r="AB166" s="35"/>
      <c r="AC166" s="35"/>
      <c r="AD166" s="35"/>
      <c r="AE166" s="35"/>
    </row>
    <row r="167" spans="1:31" s="36" customFormat="1" ht="25.5" x14ac:dyDescent="0.25">
      <c r="A167" s="5" t="s">
        <v>211</v>
      </c>
      <c r="B167" s="6" t="s">
        <v>348</v>
      </c>
      <c r="C167" s="11">
        <v>47.12</v>
      </c>
      <c r="D167" s="29">
        <v>352</v>
      </c>
      <c r="E167" s="29">
        <v>355</v>
      </c>
      <c r="F167" s="30">
        <f t="shared" si="21"/>
        <v>7.5339558573853997</v>
      </c>
      <c r="G167" s="29">
        <v>35</v>
      </c>
      <c r="H167" s="29">
        <f t="shared" si="22"/>
        <v>9.9431818181818183</v>
      </c>
      <c r="I167" s="29"/>
      <c r="J167" s="29"/>
      <c r="K167" s="29"/>
      <c r="L167" s="29"/>
      <c r="M167" s="29"/>
      <c r="N167" s="29"/>
      <c r="O167" s="29">
        <v>0</v>
      </c>
      <c r="P167" s="29"/>
      <c r="Q167" s="29"/>
      <c r="R167" s="29"/>
      <c r="S167" s="29"/>
      <c r="T167" s="29"/>
      <c r="U167" s="29">
        <f t="shared" si="23"/>
        <v>0</v>
      </c>
      <c r="V167" s="29">
        <v>53</v>
      </c>
      <c r="W167" s="29">
        <v>15</v>
      </c>
      <c r="X167" s="35">
        <v>36</v>
      </c>
      <c r="Y167" s="63">
        <f t="shared" si="24"/>
        <v>10.140845070422536</v>
      </c>
      <c r="Z167" s="35"/>
      <c r="AA167" s="35"/>
      <c r="AB167" s="35"/>
      <c r="AC167" s="35"/>
      <c r="AD167" s="35"/>
      <c r="AE167" s="35"/>
    </row>
    <row r="168" spans="1:31" s="36" customFormat="1" ht="25.5" x14ac:dyDescent="0.25">
      <c r="A168" s="5" t="s">
        <v>213</v>
      </c>
      <c r="B168" s="6" t="s">
        <v>179</v>
      </c>
      <c r="C168" s="11">
        <v>299.57100000000003</v>
      </c>
      <c r="D168" s="29">
        <v>265</v>
      </c>
      <c r="E168" s="29">
        <v>285</v>
      </c>
      <c r="F168" s="30">
        <f t="shared" si="21"/>
        <v>0.95136044543697484</v>
      </c>
      <c r="G168" s="29">
        <v>8</v>
      </c>
      <c r="H168" s="29">
        <f t="shared" si="22"/>
        <v>3.0188679245283021</v>
      </c>
      <c r="I168" s="29"/>
      <c r="J168" s="29"/>
      <c r="K168" s="29"/>
      <c r="L168" s="29"/>
      <c r="M168" s="29"/>
      <c r="N168" s="29"/>
      <c r="O168" s="29">
        <v>4</v>
      </c>
      <c r="P168" s="29"/>
      <c r="Q168" s="29"/>
      <c r="R168" s="29"/>
      <c r="S168" s="29"/>
      <c r="T168" s="29"/>
      <c r="U168" s="29">
        <f t="shared" si="23"/>
        <v>50</v>
      </c>
      <c r="V168" s="29">
        <v>14</v>
      </c>
      <c r="W168" s="29">
        <v>5</v>
      </c>
      <c r="X168" s="35">
        <v>8</v>
      </c>
      <c r="Y168" s="63">
        <f t="shared" si="24"/>
        <v>2.807017543859649</v>
      </c>
      <c r="Z168" s="35"/>
      <c r="AA168" s="35"/>
      <c r="AB168" s="35"/>
      <c r="AC168" s="35"/>
      <c r="AD168" s="35"/>
      <c r="AE168" s="35"/>
    </row>
    <row r="169" spans="1:31" s="36" customFormat="1" ht="15.75" x14ac:dyDescent="0.25">
      <c r="A169" s="5" t="s">
        <v>215</v>
      </c>
      <c r="B169" s="6" t="s">
        <v>181</v>
      </c>
      <c r="C169" s="11">
        <v>58.94</v>
      </c>
      <c r="D169" s="29">
        <v>246</v>
      </c>
      <c r="E169" s="29">
        <v>293</v>
      </c>
      <c r="F169" s="30">
        <f t="shared" si="21"/>
        <v>4.9711571089243298</v>
      </c>
      <c r="G169" s="29">
        <v>29</v>
      </c>
      <c r="H169" s="29">
        <f t="shared" si="22"/>
        <v>11.788617886178862</v>
      </c>
      <c r="I169" s="29"/>
      <c r="J169" s="29"/>
      <c r="K169" s="29"/>
      <c r="L169" s="29"/>
      <c r="M169" s="29"/>
      <c r="N169" s="29"/>
      <c r="O169" s="29">
        <v>17</v>
      </c>
      <c r="P169" s="29"/>
      <c r="Q169" s="29"/>
      <c r="R169" s="29"/>
      <c r="S169" s="29"/>
      <c r="T169" s="29"/>
      <c r="U169" s="29">
        <f t="shared" si="23"/>
        <v>58.620689655172413</v>
      </c>
      <c r="V169" s="29">
        <v>35</v>
      </c>
      <c r="W169" s="29">
        <v>12</v>
      </c>
      <c r="X169" s="35">
        <v>35</v>
      </c>
      <c r="Y169" s="63">
        <f t="shared" si="24"/>
        <v>11.945392491467576</v>
      </c>
      <c r="Z169" s="35"/>
      <c r="AA169" s="35"/>
      <c r="AB169" s="35"/>
      <c r="AC169" s="35"/>
      <c r="AD169" s="35"/>
      <c r="AE169" s="35"/>
    </row>
    <row r="170" spans="1:31" s="36" customFormat="1" ht="15.75" x14ac:dyDescent="0.25">
      <c r="A170" s="5" t="s">
        <v>217</v>
      </c>
      <c r="B170" s="6" t="s">
        <v>183</v>
      </c>
      <c r="C170" s="11">
        <v>54.54</v>
      </c>
      <c r="D170" s="29">
        <v>81</v>
      </c>
      <c r="E170" s="29">
        <v>50</v>
      </c>
      <c r="F170" s="30">
        <f t="shared" si="21"/>
        <v>0.91675834250091681</v>
      </c>
      <c r="G170" s="29">
        <v>6</v>
      </c>
      <c r="H170" s="29">
        <f t="shared" si="22"/>
        <v>7.4074074074074074</v>
      </c>
      <c r="I170" s="29"/>
      <c r="J170" s="29"/>
      <c r="K170" s="29"/>
      <c r="L170" s="29"/>
      <c r="M170" s="29"/>
      <c r="N170" s="29"/>
      <c r="O170" s="29">
        <v>0</v>
      </c>
      <c r="P170" s="29"/>
      <c r="Q170" s="29"/>
      <c r="R170" s="29"/>
      <c r="S170" s="29"/>
      <c r="T170" s="29"/>
      <c r="U170" s="29">
        <f t="shared" si="23"/>
        <v>0</v>
      </c>
      <c r="V170" s="29">
        <v>2</v>
      </c>
      <c r="W170" s="29">
        <v>5</v>
      </c>
      <c r="X170" s="35">
        <v>2</v>
      </c>
      <c r="Y170" s="63">
        <f t="shared" si="24"/>
        <v>4</v>
      </c>
      <c r="Z170" s="35"/>
      <c r="AA170" s="35"/>
      <c r="AB170" s="35"/>
      <c r="AC170" s="35"/>
      <c r="AD170" s="35"/>
      <c r="AE170" s="35"/>
    </row>
    <row r="171" spans="1:31" s="36" customFormat="1" ht="15.75" x14ac:dyDescent="0.25">
      <c r="A171" s="5" t="s">
        <v>219</v>
      </c>
      <c r="B171" s="10" t="s">
        <v>185</v>
      </c>
      <c r="C171" s="7">
        <v>35.200000000000003</v>
      </c>
      <c r="D171" s="29">
        <v>165</v>
      </c>
      <c r="E171" s="29">
        <v>161</v>
      </c>
      <c r="F171" s="30">
        <f t="shared" si="21"/>
        <v>4.5738636363636358</v>
      </c>
      <c r="G171" s="29">
        <v>19</v>
      </c>
      <c r="H171" s="29">
        <f t="shared" si="22"/>
        <v>11.515151515151516</v>
      </c>
      <c r="I171" s="29"/>
      <c r="J171" s="29"/>
      <c r="K171" s="29"/>
      <c r="L171" s="29"/>
      <c r="M171" s="29"/>
      <c r="N171" s="29"/>
      <c r="O171" s="29">
        <v>0</v>
      </c>
      <c r="P171" s="29"/>
      <c r="Q171" s="29"/>
      <c r="R171" s="29"/>
      <c r="S171" s="29"/>
      <c r="T171" s="29"/>
      <c r="U171" s="29">
        <f t="shared" si="23"/>
        <v>0</v>
      </c>
      <c r="V171" s="29">
        <v>19</v>
      </c>
      <c r="W171" s="29">
        <v>12</v>
      </c>
      <c r="X171" s="35">
        <v>19</v>
      </c>
      <c r="Y171" s="63">
        <f t="shared" si="24"/>
        <v>11.801242236024844</v>
      </c>
      <c r="Z171" s="35"/>
      <c r="AA171" s="35"/>
      <c r="AB171" s="35"/>
      <c r="AC171" s="35"/>
      <c r="AD171" s="35"/>
      <c r="AE171" s="35"/>
    </row>
    <row r="172" spans="1:31" s="36" customFormat="1" ht="15.75" x14ac:dyDescent="0.25">
      <c r="A172" s="5" t="s">
        <v>221</v>
      </c>
      <c r="B172" s="12" t="s">
        <v>186</v>
      </c>
      <c r="C172" s="11">
        <v>27.66</v>
      </c>
      <c r="D172" s="29">
        <v>163</v>
      </c>
      <c r="E172" s="29">
        <v>190</v>
      </c>
      <c r="F172" s="30">
        <f t="shared" si="21"/>
        <v>6.8691250903832248</v>
      </c>
      <c r="G172" s="29">
        <v>8</v>
      </c>
      <c r="H172" s="29">
        <f t="shared" si="22"/>
        <v>4.9079754601226995</v>
      </c>
      <c r="I172" s="29"/>
      <c r="J172" s="29"/>
      <c r="K172" s="29"/>
      <c r="L172" s="29"/>
      <c r="M172" s="29"/>
      <c r="N172" s="29"/>
      <c r="O172" s="29">
        <v>1</v>
      </c>
      <c r="P172" s="29"/>
      <c r="Q172" s="29"/>
      <c r="R172" s="29"/>
      <c r="S172" s="29"/>
      <c r="T172" s="29"/>
      <c r="U172" s="29">
        <f t="shared" si="23"/>
        <v>12.5</v>
      </c>
      <c r="V172" s="29">
        <v>28</v>
      </c>
      <c r="W172" s="29">
        <v>15</v>
      </c>
      <c r="X172" s="35">
        <v>15</v>
      </c>
      <c r="Y172" s="63">
        <f t="shared" si="24"/>
        <v>7.8947368421052628</v>
      </c>
      <c r="Z172" s="35"/>
      <c r="AA172" s="35"/>
      <c r="AB172" s="35"/>
      <c r="AC172" s="35"/>
      <c r="AD172" s="35"/>
      <c r="AE172" s="35"/>
    </row>
    <row r="173" spans="1:31" s="36" customFormat="1" ht="15.75" x14ac:dyDescent="0.25">
      <c r="A173" s="5" t="s">
        <v>223</v>
      </c>
      <c r="B173" s="12" t="s">
        <v>187</v>
      </c>
      <c r="C173" s="11">
        <v>91.3</v>
      </c>
      <c r="D173" s="29">
        <v>317</v>
      </c>
      <c r="E173" s="29">
        <v>402</v>
      </c>
      <c r="F173" s="30">
        <f t="shared" si="21"/>
        <v>4.4030668127053669</v>
      </c>
      <c r="G173" s="29">
        <v>12</v>
      </c>
      <c r="H173" s="29">
        <f t="shared" si="22"/>
        <v>3.7854889589905363</v>
      </c>
      <c r="I173" s="29"/>
      <c r="J173" s="29"/>
      <c r="K173" s="29"/>
      <c r="L173" s="29"/>
      <c r="M173" s="29"/>
      <c r="N173" s="29"/>
      <c r="O173" s="29">
        <v>1</v>
      </c>
      <c r="P173" s="29"/>
      <c r="Q173" s="29"/>
      <c r="R173" s="29"/>
      <c r="S173" s="29"/>
      <c r="T173" s="29"/>
      <c r="U173" s="29">
        <f t="shared" si="23"/>
        <v>8.3333333333333339</v>
      </c>
      <c r="V173" s="29">
        <v>48</v>
      </c>
      <c r="W173" s="29">
        <v>12</v>
      </c>
      <c r="X173" s="35">
        <v>48</v>
      </c>
      <c r="Y173" s="63">
        <f t="shared" si="24"/>
        <v>11.940298507462687</v>
      </c>
      <c r="Z173" s="35"/>
      <c r="AA173" s="35"/>
      <c r="AB173" s="35"/>
      <c r="AC173" s="35"/>
      <c r="AD173" s="35"/>
      <c r="AE173" s="35"/>
    </row>
    <row r="174" spans="1:31" ht="15.75" customHeight="1" x14ac:dyDescent="0.25">
      <c r="A174" s="143" t="s">
        <v>303</v>
      </c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</row>
    <row r="175" spans="1:31" s="36" customFormat="1" x14ac:dyDescent="0.25">
      <c r="A175" s="5" t="s">
        <v>228</v>
      </c>
      <c r="B175" s="6" t="s">
        <v>45</v>
      </c>
      <c r="C175" s="11">
        <v>855.32100000000003</v>
      </c>
      <c r="D175" s="39">
        <v>2090</v>
      </c>
      <c r="E175" s="39">
        <v>867</v>
      </c>
      <c r="F175" s="40">
        <f>E175/C175</f>
        <v>1.0136545226879732</v>
      </c>
      <c r="G175" s="39">
        <v>165</v>
      </c>
      <c r="H175" s="39">
        <f>G175*100/D175</f>
        <v>7.8947368421052628</v>
      </c>
      <c r="I175" s="39">
        <v>0</v>
      </c>
      <c r="J175" s="39">
        <v>24</v>
      </c>
      <c r="K175" s="39">
        <v>0</v>
      </c>
      <c r="L175" s="39">
        <v>0</v>
      </c>
      <c r="M175" s="39">
        <v>90</v>
      </c>
      <c r="N175" s="39">
        <v>51</v>
      </c>
      <c r="O175" s="39">
        <v>21</v>
      </c>
      <c r="P175" s="39">
        <v>0</v>
      </c>
      <c r="Q175" s="39">
        <v>0</v>
      </c>
      <c r="R175" s="39">
        <v>0</v>
      </c>
      <c r="S175" s="39">
        <v>16</v>
      </c>
      <c r="T175" s="39">
        <v>5</v>
      </c>
      <c r="U175" s="39">
        <f>O175*100/G175</f>
        <v>12.727272727272727</v>
      </c>
      <c r="V175" s="39">
        <v>69</v>
      </c>
      <c r="W175" s="39">
        <v>8</v>
      </c>
      <c r="X175" s="51">
        <v>67</v>
      </c>
      <c r="Y175" s="58">
        <f>X175*100/E175</f>
        <v>7.7277970011534025</v>
      </c>
      <c r="Z175" s="51">
        <v>0</v>
      </c>
      <c r="AA175" s="51">
        <v>10</v>
      </c>
      <c r="AB175" s="51">
        <v>0</v>
      </c>
      <c r="AC175" s="51">
        <v>0</v>
      </c>
      <c r="AD175" s="51">
        <v>36</v>
      </c>
      <c r="AE175" s="51">
        <v>21</v>
      </c>
    </row>
    <row r="176" spans="1:31" s="36" customFormat="1" ht="76.5" x14ac:dyDescent="0.25">
      <c r="A176" s="5"/>
      <c r="B176" s="6" t="s">
        <v>354</v>
      </c>
      <c r="C176" s="11"/>
      <c r="D176" s="39"/>
      <c r="E176" s="39"/>
      <c r="F176" s="40"/>
      <c r="G176" s="39">
        <v>2</v>
      </c>
      <c r="H176" s="73">
        <f>G176*100/D175</f>
        <v>9.569377990430622E-2</v>
      </c>
      <c r="I176" s="39"/>
      <c r="J176" s="39"/>
      <c r="K176" s="39"/>
      <c r="L176" s="39"/>
      <c r="M176" s="39"/>
      <c r="N176" s="39"/>
      <c r="O176" s="39">
        <v>0</v>
      </c>
      <c r="P176" s="39"/>
      <c r="Q176" s="39"/>
      <c r="R176" s="39"/>
      <c r="S176" s="39"/>
      <c r="T176" s="39"/>
      <c r="U176" s="39">
        <f t="shared" ref="U176:U187" si="25">O176*100/G176</f>
        <v>0</v>
      </c>
      <c r="V176" s="39"/>
      <c r="W176" s="39"/>
      <c r="X176" s="51">
        <v>2</v>
      </c>
      <c r="Y176" s="58">
        <f>X176*100/E175</f>
        <v>0.23068050749711649</v>
      </c>
      <c r="Z176" s="51"/>
      <c r="AA176" s="51"/>
      <c r="AB176" s="51"/>
      <c r="AC176" s="51"/>
      <c r="AD176" s="51">
        <v>2</v>
      </c>
      <c r="AE176" s="51"/>
    </row>
    <row r="177" spans="1:31" s="36" customFormat="1" ht="25.5" x14ac:dyDescent="0.25">
      <c r="A177" s="5" t="s">
        <v>229</v>
      </c>
      <c r="B177" s="17" t="s">
        <v>189</v>
      </c>
      <c r="C177" s="11">
        <v>40.64</v>
      </c>
      <c r="D177" s="39">
        <v>383</v>
      </c>
      <c r="E177" s="39">
        <v>381</v>
      </c>
      <c r="F177" s="40">
        <f t="shared" ref="F177:F187" si="26">E177/C177</f>
        <v>9.375</v>
      </c>
      <c r="G177" s="39">
        <v>45</v>
      </c>
      <c r="H177" s="39">
        <f t="shared" ref="H177:H187" si="27">G177*100/D177</f>
        <v>11.74934725848564</v>
      </c>
      <c r="I177" s="39"/>
      <c r="J177" s="39"/>
      <c r="K177" s="39"/>
      <c r="L177" s="39"/>
      <c r="M177" s="39"/>
      <c r="N177" s="39"/>
      <c r="O177" s="39">
        <v>44</v>
      </c>
      <c r="P177" s="39"/>
      <c r="Q177" s="39"/>
      <c r="R177" s="39"/>
      <c r="S177" s="39"/>
      <c r="T177" s="39"/>
      <c r="U177" s="39">
        <f t="shared" si="25"/>
        <v>97.777777777777771</v>
      </c>
      <c r="V177" s="39">
        <v>68</v>
      </c>
      <c r="W177" s="39">
        <v>18</v>
      </c>
      <c r="X177" s="51">
        <v>50</v>
      </c>
      <c r="Y177" s="58">
        <f t="shared" ref="Y177:Y187" si="28">X177*100/E177</f>
        <v>13.123359580052494</v>
      </c>
      <c r="Z177" s="51"/>
      <c r="AA177" s="51"/>
      <c r="AB177" s="51"/>
      <c r="AC177" s="51"/>
      <c r="AD177" s="51"/>
      <c r="AE177" s="51"/>
    </row>
    <row r="178" spans="1:31" s="36" customFormat="1" x14ac:dyDescent="0.25">
      <c r="A178" s="5" t="s">
        <v>304</v>
      </c>
      <c r="B178" s="17" t="s">
        <v>190</v>
      </c>
      <c r="C178" s="11">
        <v>54.3</v>
      </c>
      <c r="D178" s="39">
        <v>104</v>
      </c>
      <c r="E178" s="39">
        <v>96</v>
      </c>
      <c r="F178" s="40">
        <f t="shared" si="26"/>
        <v>1.7679558011049725</v>
      </c>
      <c r="G178" s="39">
        <v>8</v>
      </c>
      <c r="H178" s="39">
        <f t="shared" si="27"/>
        <v>7.6923076923076925</v>
      </c>
      <c r="I178" s="39"/>
      <c r="J178" s="39"/>
      <c r="K178" s="39"/>
      <c r="L178" s="39"/>
      <c r="M178" s="39"/>
      <c r="N178" s="39"/>
      <c r="O178" s="39">
        <v>8</v>
      </c>
      <c r="P178" s="39"/>
      <c r="Q178" s="39"/>
      <c r="R178" s="39"/>
      <c r="S178" s="39"/>
      <c r="T178" s="39"/>
      <c r="U178" s="39">
        <f t="shared" si="25"/>
        <v>100</v>
      </c>
      <c r="V178" s="39">
        <v>7</v>
      </c>
      <c r="W178" s="39">
        <v>8</v>
      </c>
      <c r="X178" s="51">
        <v>7</v>
      </c>
      <c r="Y178" s="58">
        <f t="shared" si="28"/>
        <v>7.291666666666667</v>
      </c>
      <c r="Z178" s="51"/>
      <c r="AA178" s="51"/>
      <c r="AB178" s="51"/>
      <c r="AC178" s="51"/>
      <c r="AD178" s="51"/>
      <c r="AE178" s="51"/>
    </row>
    <row r="179" spans="1:31" s="36" customFormat="1" ht="25.5" x14ac:dyDescent="0.25">
      <c r="A179" s="5" t="s">
        <v>305</v>
      </c>
      <c r="B179" s="17" t="s">
        <v>191</v>
      </c>
      <c r="C179" s="11">
        <v>96.99</v>
      </c>
      <c r="D179" s="39">
        <v>362</v>
      </c>
      <c r="E179" s="39">
        <v>299</v>
      </c>
      <c r="F179" s="40">
        <f t="shared" si="26"/>
        <v>3.0827920404165381</v>
      </c>
      <c r="G179" s="39">
        <v>25</v>
      </c>
      <c r="H179" s="39">
        <f t="shared" si="27"/>
        <v>6.9060773480662982</v>
      </c>
      <c r="I179" s="39"/>
      <c r="J179" s="39"/>
      <c r="K179" s="39"/>
      <c r="L179" s="39"/>
      <c r="M179" s="39"/>
      <c r="N179" s="39"/>
      <c r="O179" s="39">
        <v>11</v>
      </c>
      <c r="P179" s="39"/>
      <c r="Q179" s="39"/>
      <c r="R179" s="39"/>
      <c r="S179" s="39"/>
      <c r="T179" s="39"/>
      <c r="U179" s="39">
        <f t="shared" si="25"/>
        <v>44</v>
      </c>
      <c r="V179" s="39">
        <v>35</v>
      </c>
      <c r="W179" s="39">
        <v>12</v>
      </c>
      <c r="X179" s="51">
        <v>35</v>
      </c>
      <c r="Y179" s="58">
        <f t="shared" si="28"/>
        <v>11.705685618729097</v>
      </c>
      <c r="Z179" s="51"/>
      <c r="AA179" s="51"/>
      <c r="AB179" s="51"/>
      <c r="AC179" s="51"/>
      <c r="AD179" s="51"/>
      <c r="AE179" s="51"/>
    </row>
    <row r="180" spans="1:31" s="36" customFormat="1" x14ac:dyDescent="0.25">
      <c r="A180" s="5" t="s">
        <v>306</v>
      </c>
      <c r="B180" s="17" t="s">
        <v>192</v>
      </c>
      <c r="C180" s="11">
        <v>31.17</v>
      </c>
      <c r="D180" s="39">
        <v>70</v>
      </c>
      <c r="E180" s="39">
        <v>71</v>
      </c>
      <c r="F180" s="40">
        <f t="shared" si="26"/>
        <v>2.2778312479948668</v>
      </c>
      <c r="G180" s="39">
        <v>5</v>
      </c>
      <c r="H180" s="39">
        <f t="shared" si="27"/>
        <v>7.1428571428571432</v>
      </c>
      <c r="I180" s="39"/>
      <c r="J180" s="39"/>
      <c r="K180" s="39"/>
      <c r="L180" s="39"/>
      <c r="M180" s="39"/>
      <c r="N180" s="39"/>
      <c r="O180" s="39">
        <v>5</v>
      </c>
      <c r="P180" s="39"/>
      <c r="Q180" s="39"/>
      <c r="R180" s="39"/>
      <c r="S180" s="39"/>
      <c r="T180" s="39"/>
      <c r="U180" s="39">
        <f t="shared" si="25"/>
        <v>100</v>
      </c>
      <c r="V180" s="39">
        <v>5</v>
      </c>
      <c r="W180" s="39">
        <v>8</v>
      </c>
      <c r="X180" s="51">
        <v>5</v>
      </c>
      <c r="Y180" s="58">
        <f t="shared" si="28"/>
        <v>7.042253521126761</v>
      </c>
      <c r="Z180" s="51"/>
      <c r="AA180" s="51"/>
      <c r="AB180" s="51"/>
      <c r="AC180" s="51"/>
      <c r="AD180" s="51"/>
      <c r="AE180" s="51"/>
    </row>
    <row r="181" spans="1:31" s="36" customFormat="1" x14ac:dyDescent="0.25">
      <c r="A181" s="5" t="s">
        <v>307</v>
      </c>
      <c r="B181" s="17" t="s">
        <v>193</v>
      </c>
      <c r="C181" s="11">
        <v>15.47</v>
      </c>
      <c r="D181" s="39">
        <v>28</v>
      </c>
      <c r="E181" s="39">
        <v>34</v>
      </c>
      <c r="F181" s="40">
        <f t="shared" si="26"/>
        <v>2.1978021978021975</v>
      </c>
      <c r="G181" s="39">
        <v>2</v>
      </c>
      <c r="H181" s="39">
        <f t="shared" si="27"/>
        <v>7.1428571428571432</v>
      </c>
      <c r="I181" s="39"/>
      <c r="J181" s="39"/>
      <c r="K181" s="39"/>
      <c r="L181" s="39"/>
      <c r="M181" s="39"/>
      <c r="N181" s="39"/>
      <c r="O181" s="39">
        <v>2</v>
      </c>
      <c r="P181" s="39"/>
      <c r="Q181" s="39"/>
      <c r="R181" s="39"/>
      <c r="S181" s="39"/>
      <c r="T181" s="39"/>
      <c r="U181" s="39">
        <f t="shared" si="25"/>
        <v>100</v>
      </c>
      <c r="V181" s="39">
        <v>2</v>
      </c>
      <c r="W181" s="39">
        <v>8</v>
      </c>
      <c r="X181" s="51">
        <v>2</v>
      </c>
      <c r="Y181" s="58">
        <f t="shared" si="28"/>
        <v>5.882352941176471</v>
      </c>
      <c r="Z181" s="51"/>
      <c r="AA181" s="51"/>
      <c r="AB181" s="51"/>
      <c r="AC181" s="51"/>
      <c r="AD181" s="51"/>
      <c r="AE181" s="51"/>
    </row>
    <row r="182" spans="1:31" s="36" customFormat="1" x14ac:dyDescent="0.25">
      <c r="A182" s="5" t="s">
        <v>308</v>
      </c>
      <c r="B182" s="18" t="s">
        <v>194</v>
      </c>
      <c r="C182" s="11">
        <v>52.087000000000003</v>
      </c>
      <c r="D182" s="39">
        <v>125</v>
      </c>
      <c r="E182" s="39">
        <v>126</v>
      </c>
      <c r="F182" s="40">
        <f t="shared" si="26"/>
        <v>2.4190297003090979</v>
      </c>
      <c r="G182" s="39">
        <v>10</v>
      </c>
      <c r="H182" s="39">
        <f t="shared" si="27"/>
        <v>8</v>
      </c>
      <c r="I182" s="39"/>
      <c r="J182" s="39"/>
      <c r="K182" s="39"/>
      <c r="L182" s="39"/>
      <c r="M182" s="39"/>
      <c r="N182" s="39"/>
      <c r="O182" s="39">
        <v>4</v>
      </c>
      <c r="P182" s="39"/>
      <c r="Q182" s="39"/>
      <c r="R182" s="39"/>
      <c r="S182" s="39"/>
      <c r="T182" s="39"/>
      <c r="U182" s="39">
        <f t="shared" si="25"/>
        <v>40</v>
      </c>
      <c r="V182" s="39">
        <v>10</v>
      </c>
      <c r="W182" s="39">
        <v>8</v>
      </c>
      <c r="X182" s="51">
        <v>10</v>
      </c>
      <c r="Y182" s="58">
        <f t="shared" si="28"/>
        <v>7.9365079365079367</v>
      </c>
      <c r="Z182" s="51"/>
      <c r="AA182" s="51"/>
      <c r="AB182" s="51"/>
      <c r="AC182" s="51"/>
      <c r="AD182" s="51"/>
      <c r="AE182" s="51"/>
    </row>
    <row r="183" spans="1:31" s="36" customFormat="1" x14ac:dyDescent="0.25">
      <c r="A183" s="5" t="s">
        <v>309</v>
      </c>
      <c r="B183" s="18" t="s">
        <v>195</v>
      </c>
      <c r="C183" s="9">
        <v>59.41</v>
      </c>
      <c r="D183" s="39">
        <v>165</v>
      </c>
      <c r="E183" s="39">
        <v>151</v>
      </c>
      <c r="F183" s="40">
        <f t="shared" si="26"/>
        <v>2.5416596532570277</v>
      </c>
      <c r="G183" s="39">
        <v>10</v>
      </c>
      <c r="H183" s="39">
        <f t="shared" si="27"/>
        <v>6.0606060606060606</v>
      </c>
      <c r="I183" s="39"/>
      <c r="J183" s="39"/>
      <c r="K183" s="39"/>
      <c r="L183" s="39"/>
      <c r="M183" s="39"/>
      <c r="N183" s="39"/>
      <c r="O183" s="39">
        <v>4</v>
      </c>
      <c r="P183" s="39"/>
      <c r="Q183" s="39"/>
      <c r="R183" s="39"/>
      <c r="S183" s="39"/>
      <c r="T183" s="39"/>
      <c r="U183" s="39">
        <f t="shared" si="25"/>
        <v>40</v>
      </c>
      <c r="V183" s="39">
        <v>12</v>
      </c>
      <c r="W183" s="39">
        <v>8</v>
      </c>
      <c r="X183" s="51">
        <v>12</v>
      </c>
      <c r="Y183" s="58">
        <f t="shared" si="28"/>
        <v>7.9470198675496686</v>
      </c>
      <c r="Z183" s="51"/>
      <c r="AA183" s="51"/>
      <c r="AB183" s="51"/>
      <c r="AC183" s="51"/>
      <c r="AD183" s="51"/>
      <c r="AE183" s="51"/>
    </row>
    <row r="184" spans="1:31" s="36" customFormat="1" x14ac:dyDescent="0.25">
      <c r="A184" s="5" t="s">
        <v>310</v>
      </c>
      <c r="B184" s="18" t="s">
        <v>196</v>
      </c>
      <c r="C184" s="11">
        <v>56.618000000000002</v>
      </c>
      <c r="D184" s="39">
        <v>90</v>
      </c>
      <c r="E184" s="39">
        <v>95</v>
      </c>
      <c r="F184" s="40">
        <f t="shared" si="26"/>
        <v>1.6779116182132889</v>
      </c>
      <c r="G184" s="39">
        <v>7</v>
      </c>
      <c r="H184" s="39">
        <f t="shared" si="27"/>
        <v>7.7777777777777777</v>
      </c>
      <c r="I184" s="39"/>
      <c r="J184" s="39"/>
      <c r="K184" s="39"/>
      <c r="L184" s="39"/>
      <c r="M184" s="39"/>
      <c r="N184" s="39"/>
      <c r="O184" s="39">
        <v>2</v>
      </c>
      <c r="P184" s="39"/>
      <c r="Q184" s="39"/>
      <c r="R184" s="39"/>
      <c r="S184" s="39"/>
      <c r="T184" s="39"/>
      <c r="U184" s="39">
        <f t="shared" si="25"/>
        <v>28.571428571428573</v>
      </c>
      <c r="V184" s="39">
        <v>7</v>
      </c>
      <c r="W184" s="39">
        <v>8</v>
      </c>
      <c r="X184" s="51">
        <v>7</v>
      </c>
      <c r="Y184" s="58">
        <f t="shared" si="28"/>
        <v>7.3684210526315788</v>
      </c>
      <c r="Z184" s="51"/>
      <c r="AA184" s="51"/>
      <c r="AB184" s="51"/>
      <c r="AC184" s="51"/>
      <c r="AD184" s="51"/>
      <c r="AE184" s="51"/>
    </row>
    <row r="185" spans="1:31" s="36" customFormat="1" x14ac:dyDescent="0.25">
      <c r="A185" s="5" t="s">
        <v>311</v>
      </c>
      <c r="B185" s="18" t="s">
        <v>197</v>
      </c>
      <c r="C185" s="7">
        <v>40.75</v>
      </c>
      <c r="D185" s="39">
        <v>221</v>
      </c>
      <c r="E185" s="39">
        <v>233</v>
      </c>
      <c r="F185" s="40">
        <f t="shared" si="26"/>
        <v>5.7177914110429446</v>
      </c>
      <c r="G185" s="39">
        <v>25</v>
      </c>
      <c r="H185" s="39">
        <f t="shared" si="27"/>
        <v>11.312217194570136</v>
      </c>
      <c r="I185" s="39"/>
      <c r="J185" s="39"/>
      <c r="K185" s="39"/>
      <c r="L185" s="39"/>
      <c r="M185" s="39"/>
      <c r="N185" s="39"/>
      <c r="O185" s="39">
        <v>9</v>
      </c>
      <c r="P185" s="39"/>
      <c r="Q185" s="39"/>
      <c r="R185" s="39"/>
      <c r="S185" s="39"/>
      <c r="T185" s="39"/>
      <c r="U185" s="39">
        <f t="shared" si="25"/>
        <v>36</v>
      </c>
      <c r="V185" s="39">
        <v>27</v>
      </c>
      <c r="W185" s="39">
        <v>12</v>
      </c>
      <c r="X185" s="51">
        <v>27</v>
      </c>
      <c r="Y185" s="58">
        <f t="shared" si="28"/>
        <v>11.587982832618026</v>
      </c>
      <c r="Z185" s="51"/>
      <c r="AA185" s="51"/>
      <c r="AB185" s="51"/>
      <c r="AC185" s="51"/>
      <c r="AD185" s="51"/>
      <c r="AE185" s="51"/>
    </row>
    <row r="186" spans="1:31" s="36" customFormat="1" x14ac:dyDescent="0.25">
      <c r="A186" s="5" t="s">
        <v>312</v>
      </c>
      <c r="B186" s="19" t="s">
        <v>198</v>
      </c>
      <c r="C186" s="11">
        <v>57.71</v>
      </c>
      <c r="D186" s="39">
        <v>351</v>
      </c>
      <c r="E186" s="39">
        <v>302</v>
      </c>
      <c r="F186" s="40">
        <f t="shared" si="26"/>
        <v>5.2330618610292845</v>
      </c>
      <c r="G186" s="39">
        <v>25</v>
      </c>
      <c r="H186" s="39">
        <f t="shared" si="27"/>
        <v>7.1225071225071224</v>
      </c>
      <c r="I186" s="39"/>
      <c r="J186" s="39"/>
      <c r="K186" s="39"/>
      <c r="L186" s="39"/>
      <c r="M186" s="39"/>
      <c r="N186" s="39"/>
      <c r="O186" s="39">
        <v>5</v>
      </c>
      <c r="P186" s="39"/>
      <c r="Q186" s="39"/>
      <c r="R186" s="39"/>
      <c r="S186" s="39"/>
      <c r="T186" s="39"/>
      <c r="U186" s="39">
        <f t="shared" si="25"/>
        <v>20</v>
      </c>
      <c r="V186" s="39">
        <v>36</v>
      </c>
      <c r="W186" s="39">
        <v>12</v>
      </c>
      <c r="X186" s="51">
        <v>27</v>
      </c>
      <c r="Y186" s="58">
        <f t="shared" si="28"/>
        <v>8.9403973509933774</v>
      </c>
      <c r="Z186" s="51"/>
      <c r="AA186" s="51"/>
      <c r="AB186" s="51"/>
      <c r="AC186" s="51"/>
      <c r="AD186" s="51"/>
      <c r="AE186" s="51"/>
    </row>
    <row r="187" spans="1:31" s="36" customFormat="1" x14ac:dyDescent="0.25">
      <c r="A187" s="5" t="s">
        <v>313</v>
      </c>
      <c r="B187" s="19" t="s">
        <v>199</v>
      </c>
      <c r="C187" s="11">
        <v>69.009</v>
      </c>
      <c r="D187" s="39">
        <v>479</v>
      </c>
      <c r="E187" s="39">
        <v>268</v>
      </c>
      <c r="F187" s="40">
        <f t="shared" si="26"/>
        <v>3.8835514208291673</v>
      </c>
      <c r="G187" s="39">
        <v>32</v>
      </c>
      <c r="H187" s="39">
        <f t="shared" si="27"/>
        <v>6.6805845511482254</v>
      </c>
      <c r="I187" s="39"/>
      <c r="J187" s="39"/>
      <c r="K187" s="39"/>
      <c r="L187" s="39"/>
      <c r="M187" s="39"/>
      <c r="N187" s="39"/>
      <c r="O187" s="39">
        <v>1</v>
      </c>
      <c r="P187" s="39"/>
      <c r="Q187" s="39"/>
      <c r="R187" s="39"/>
      <c r="S187" s="39"/>
      <c r="T187" s="39"/>
      <c r="U187" s="39">
        <f t="shared" si="25"/>
        <v>3.125</v>
      </c>
      <c r="V187" s="39">
        <v>18</v>
      </c>
      <c r="W187" s="39">
        <v>7</v>
      </c>
      <c r="X187" s="51">
        <v>18</v>
      </c>
      <c r="Y187" s="58">
        <f t="shared" si="28"/>
        <v>6.7164179104477615</v>
      </c>
      <c r="Z187" s="51"/>
      <c r="AA187" s="51"/>
      <c r="AB187" s="51"/>
      <c r="AC187" s="51"/>
      <c r="AD187" s="51"/>
      <c r="AE187" s="51"/>
    </row>
    <row r="188" spans="1:31" ht="15.75" customHeight="1" x14ac:dyDescent="0.25">
      <c r="A188" s="143" t="s">
        <v>314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</row>
    <row r="189" spans="1:31" x14ac:dyDescent="0.25">
      <c r="A189" s="5" t="s">
        <v>231</v>
      </c>
      <c r="B189" s="6" t="s">
        <v>26</v>
      </c>
      <c r="C189" s="11">
        <v>937.18</v>
      </c>
      <c r="D189" s="39">
        <v>3261</v>
      </c>
      <c r="E189" s="39">
        <v>2227</v>
      </c>
      <c r="F189" s="40">
        <f>E189/C189</f>
        <v>2.3762777694786488</v>
      </c>
      <c r="G189" s="44">
        <v>313</v>
      </c>
      <c r="H189" s="39">
        <f>G189*100/D189</f>
        <v>9.5982827353572517</v>
      </c>
      <c r="I189" s="39">
        <v>0</v>
      </c>
      <c r="J189" s="39">
        <v>46</v>
      </c>
      <c r="K189" s="39">
        <v>0</v>
      </c>
      <c r="L189" s="44">
        <v>0</v>
      </c>
      <c r="M189" s="39">
        <v>173</v>
      </c>
      <c r="N189" s="39">
        <v>94</v>
      </c>
      <c r="O189" s="39">
        <v>163</v>
      </c>
      <c r="P189" s="44">
        <v>15</v>
      </c>
      <c r="Q189" s="39">
        <v>0</v>
      </c>
      <c r="R189" s="44">
        <v>0</v>
      </c>
      <c r="S189" s="39">
        <v>103</v>
      </c>
      <c r="T189" s="39">
        <v>45</v>
      </c>
      <c r="U189" s="39">
        <f>O189*100/G189</f>
        <v>52.076677316293932</v>
      </c>
      <c r="V189" s="39">
        <v>178</v>
      </c>
      <c r="W189" s="39">
        <v>8</v>
      </c>
      <c r="X189" s="51">
        <v>178</v>
      </c>
      <c r="Y189" s="57">
        <f>X189*100/E189</f>
        <v>7.992815446789403</v>
      </c>
      <c r="Z189" s="37">
        <v>0</v>
      </c>
      <c r="AA189" s="37">
        <v>26</v>
      </c>
      <c r="AB189" s="37">
        <v>0</v>
      </c>
      <c r="AC189" s="37">
        <v>0</v>
      </c>
      <c r="AD189" s="37">
        <v>98</v>
      </c>
      <c r="AE189" s="37">
        <v>54</v>
      </c>
    </row>
    <row r="190" spans="1:31" ht="38.25" x14ac:dyDescent="0.25">
      <c r="A190" s="5" t="s">
        <v>232</v>
      </c>
      <c r="B190" s="6" t="s">
        <v>202</v>
      </c>
      <c r="C190" s="11">
        <v>194.708</v>
      </c>
      <c r="D190" s="39">
        <v>2257</v>
      </c>
      <c r="E190" s="39">
        <v>1934</v>
      </c>
      <c r="F190" s="40">
        <f>E190/C190</f>
        <v>9.9328224828974676</v>
      </c>
      <c r="G190" s="44">
        <v>293</v>
      </c>
      <c r="H190" s="39">
        <f>G190*100/D190</f>
        <v>12.981834293309703</v>
      </c>
      <c r="I190" s="39"/>
      <c r="J190" s="39"/>
      <c r="K190" s="39"/>
      <c r="L190" s="44"/>
      <c r="M190" s="39"/>
      <c r="N190" s="39"/>
      <c r="O190" s="39">
        <v>187</v>
      </c>
      <c r="P190" s="44"/>
      <c r="Q190" s="39"/>
      <c r="R190" s="44"/>
      <c r="S190" s="39"/>
      <c r="T190" s="39"/>
      <c r="U190" s="39">
        <f>O190*100/G190</f>
        <v>63.822525597269625</v>
      </c>
      <c r="V190" s="39">
        <v>348</v>
      </c>
      <c r="W190" s="39">
        <v>18</v>
      </c>
      <c r="X190" s="51">
        <v>251</v>
      </c>
      <c r="Y190" s="57">
        <f>X190*100/E190</f>
        <v>12.97828335056877</v>
      </c>
      <c r="Z190" s="37"/>
      <c r="AA190" s="37"/>
      <c r="AB190" s="37"/>
      <c r="AC190" s="37"/>
      <c r="AD190" s="37"/>
      <c r="AE190" s="37"/>
    </row>
    <row r="191" spans="1:31" ht="38.25" x14ac:dyDescent="0.25">
      <c r="A191" s="5" t="s">
        <v>234</v>
      </c>
      <c r="B191" s="6" t="s">
        <v>204</v>
      </c>
      <c r="C191" s="11">
        <v>79.358000000000004</v>
      </c>
      <c r="D191" s="39">
        <v>398</v>
      </c>
      <c r="E191" s="39">
        <v>376</v>
      </c>
      <c r="F191" s="40">
        <f>E191/C191</f>
        <v>4.7380226316187404</v>
      </c>
      <c r="G191" s="44">
        <v>47</v>
      </c>
      <c r="H191" s="39">
        <f>G191*100/D191</f>
        <v>11.809045226130653</v>
      </c>
      <c r="I191" s="39"/>
      <c r="J191" s="39"/>
      <c r="K191" s="39"/>
      <c r="L191" s="44"/>
      <c r="M191" s="39"/>
      <c r="N191" s="39"/>
      <c r="O191" s="39">
        <v>30</v>
      </c>
      <c r="P191" s="44"/>
      <c r="Q191" s="39"/>
      <c r="R191" s="44"/>
      <c r="S191" s="39"/>
      <c r="T191" s="39"/>
      <c r="U191" s="39">
        <f>O191*100/G191</f>
        <v>63.829787234042556</v>
      </c>
      <c r="V191" s="39">
        <v>45</v>
      </c>
      <c r="W191" s="39">
        <v>12</v>
      </c>
      <c r="X191" s="51">
        <v>41</v>
      </c>
      <c r="Y191" s="57">
        <f>X191*100/E191</f>
        <v>10.904255319148936</v>
      </c>
      <c r="Z191" s="37"/>
      <c r="AA191" s="37"/>
      <c r="AB191" s="37"/>
      <c r="AC191" s="37"/>
      <c r="AD191" s="37"/>
      <c r="AE191" s="37"/>
    </row>
    <row r="192" spans="1:31" x14ac:dyDescent="0.25">
      <c r="A192" s="5" t="s">
        <v>236</v>
      </c>
      <c r="B192" s="6" t="s">
        <v>106</v>
      </c>
      <c r="C192" s="11">
        <v>69.006</v>
      </c>
      <c r="D192" s="39">
        <v>600</v>
      </c>
      <c r="E192" s="39">
        <v>270</v>
      </c>
      <c r="F192" s="40">
        <f>E192/C192</f>
        <v>3.9127032431962436</v>
      </c>
      <c r="G192" s="44">
        <v>50</v>
      </c>
      <c r="H192" s="39">
        <f>G192*100/D192</f>
        <v>8.3333333333333339</v>
      </c>
      <c r="I192" s="39"/>
      <c r="J192" s="39"/>
      <c r="K192" s="39"/>
      <c r="L192" s="44"/>
      <c r="M192" s="39"/>
      <c r="N192" s="39"/>
      <c r="O192" s="39">
        <v>10</v>
      </c>
      <c r="P192" s="44"/>
      <c r="Q192" s="39"/>
      <c r="R192" s="44"/>
      <c r="S192" s="39"/>
      <c r="T192" s="39"/>
      <c r="U192" s="39">
        <f>O192*100/G192</f>
        <v>20</v>
      </c>
      <c r="V192" s="39">
        <v>32</v>
      </c>
      <c r="W192" s="39">
        <v>12</v>
      </c>
      <c r="X192" s="51">
        <v>32</v>
      </c>
      <c r="Y192" s="57">
        <f>X192*100/E192</f>
        <v>11.851851851851851</v>
      </c>
      <c r="Z192" s="37"/>
      <c r="AA192" s="37"/>
      <c r="AB192" s="37"/>
      <c r="AC192" s="37"/>
      <c r="AD192" s="37"/>
      <c r="AE192" s="37"/>
    </row>
    <row r="193" spans="1:31" ht="15.75" customHeight="1" x14ac:dyDescent="0.25">
      <c r="A193" s="143" t="s">
        <v>315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</row>
    <row r="194" spans="1:31" s="36" customFormat="1" ht="15.75" x14ac:dyDescent="0.25">
      <c r="A194" s="5" t="s">
        <v>239</v>
      </c>
      <c r="B194" s="6" t="s">
        <v>45</v>
      </c>
      <c r="C194" s="11">
        <v>191.70400000000001</v>
      </c>
      <c r="D194" s="29">
        <v>1279</v>
      </c>
      <c r="E194" s="29">
        <v>745</v>
      </c>
      <c r="F194" s="30">
        <f>E194/C194</f>
        <v>3.8861995576513793</v>
      </c>
      <c r="G194" s="29">
        <v>150</v>
      </c>
      <c r="H194" s="29">
        <f>G194*100/D194</f>
        <v>11.727912431587178</v>
      </c>
      <c r="I194" s="29">
        <v>0</v>
      </c>
      <c r="J194" s="29">
        <v>22</v>
      </c>
      <c r="K194" s="29">
        <v>0</v>
      </c>
      <c r="L194" s="29">
        <v>0</v>
      </c>
      <c r="M194" s="29">
        <v>82</v>
      </c>
      <c r="N194" s="29">
        <v>46</v>
      </c>
      <c r="O194" s="29">
        <v>53</v>
      </c>
      <c r="P194" s="29">
        <v>8</v>
      </c>
      <c r="Q194" s="29">
        <v>0</v>
      </c>
      <c r="R194" s="29">
        <v>0</v>
      </c>
      <c r="S194" s="29">
        <v>23</v>
      </c>
      <c r="T194" s="29">
        <v>22</v>
      </c>
      <c r="U194" s="29">
        <f>O194*100/G194</f>
        <v>35.333333333333336</v>
      </c>
      <c r="V194" s="29">
        <v>89</v>
      </c>
      <c r="W194" s="29">
        <v>12</v>
      </c>
      <c r="X194" s="42">
        <v>86</v>
      </c>
      <c r="Y194" s="42">
        <f>X194*100/E194</f>
        <v>11.543624161073826</v>
      </c>
      <c r="Z194" s="42">
        <v>0</v>
      </c>
      <c r="AA194" s="42">
        <v>12</v>
      </c>
      <c r="AB194" s="42">
        <v>0</v>
      </c>
      <c r="AC194" s="42">
        <v>0</v>
      </c>
      <c r="AD194" s="42">
        <v>48</v>
      </c>
      <c r="AE194" s="42">
        <v>26</v>
      </c>
    </row>
    <row r="195" spans="1:31" s="36" customFormat="1" ht="76.5" x14ac:dyDescent="0.25">
      <c r="A195" s="5"/>
      <c r="B195" s="6" t="s">
        <v>354</v>
      </c>
      <c r="C195" s="11"/>
      <c r="D195" s="29"/>
      <c r="E195" s="29"/>
      <c r="F195" s="30"/>
      <c r="G195" s="29">
        <v>3</v>
      </c>
      <c r="H195" s="33">
        <f>G195*100/D194</f>
        <v>0.23455824863174354</v>
      </c>
      <c r="I195" s="29"/>
      <c r="J195" s="29"/>
      <c r="K195" s="29"/>
      <c r="L195" s="29"/>
      <c r="M195" s="29"/>
      <c r="N195" s="29"/>
      <c r="O195" s="29">
        <v>0</v>
      </c>
      <c r="P195" s="29"/>
      <c r="Q195" s="29"/>
      <c r="R195" s="29"/>
      <c r="S195" s="29"/>
      <c r="T195" s="29"/>
      <c r="U195" s="29">
        <f>O195*100/G195</f>
        <v>0</v>
      </c>
      <c r="V195" s="29"/>
      <c r="W195" s="29"/>
      <c r="X195" s="42">
        <v>3</v>
      </c>
      <c r="Y195" s="42">
        <v>0.4</v>
      </c>
      <c r="Z195" s="42"/>
      <c r="AA195" s="42"/>
      <c r="AB195" s="42"/>
      <c r="AC195" s="42"/>
      <c r="AD195" s="42">
        <v>3</v>
      </c>
      <c r="AE195" s="42"/>
    </row>
    <row r="196" spans="1:31" s="36" customFormat="1" ht="38.25" x14ac:dyDescent="0.25">
      <c r="A196" s="5" t="s">
        <v>240</v>
      </c>
      <c r="B196" s="6" t="s">
        <v>208</v>
      </c>
      <c r="C196" s="11">
        <v>89.71</v>
      </c>
      <c r="D196" s="29">
        <v>1415</v>
      </c>
      <c r="E196" s="29">
        <v>1381</v>
      </c>
      <c r="F196" s="30">
        <f t="shared" ref="F196:F208" si="29">E196/C196</f>
        <v>15.39404748634489</v>
      </c>
      <c r="G196" s="29">
        <v>353</v>
      </c>
      <c r="H196" s="29">
        <f t="shared" ref="H196:H208" si="30">G196*100/D196</f>
        <v>24.946996466431095</v>
      </c>
      <c r="I196" s="29"/>
      <c r="J196" s="29"/>
      <c r="K196" s="29"/>
      <c r="L196" s="29"/>
      <c r="M196" s="29"/>
      <c r="N196" s="29"/>
      <c r="O196" s="29">
        <v>250</v>
      </c>
      <c r="P196" s="29"/>
      <c r="Q196" s="29"/>
      <c r="R196" s="29"/>
      <c r="S196" s="29"/>
      <c r="T196" s="29"/>
      <c r="U196" s="29">
        <f t="shared" ref="U196:U208" si="31">O196*100/G196</f>
        <v>70.821529745042497</v>
      </c>
      <c r="V196" s="29">
        <v>345</v>
      </c>
      <c r="W196" s="29">
        <v>25</v>
      </c>
      <c r="X196" s="42">
        <v>331</v>
      </c>
      <c r="Y196" s="42">
        <f t="shared" ref="Y196:Y208" si="32">X196*100/E196</f>
        <v>23.968139029688633</v>
      </c>
      <c r="Z196" s="42"/>
      <c r="AA196" s="42"/>
      <c r="AB196" s="42"/>
      <c r="AC196" s="42"/>
      <c r="AD196" s="42"/>
      <c r="AE196" s="42"/>
    </row>
    <row r="197" spans="1:31" s="36" customFormat="1" ht="38.25" x14ac:dyDescent="0.25">
      <c r="A197" s="5" t="s">
        <v>242</v>
      </c>
      <c r="B197" s="6" t="s">
        <v>210</v>
      </c>
      <c r="C197" s="9">
        <v>105.1</v>
      </c>
      <c r="D197" s="29">
        <v>1293</v>
      </c>
      <c r="E197" s="29">
        <v>1230</v>
      </c>
      <c r="F197" s="30">
        <f t="shared" si="29"/>
        <v>11.703139866793531</v>
      </c>
      <c r="G197" s="29">
        <v>220</v>
      </c>
      <c r="H197" s="29">
        <f t="shared" si="30"/>
        <v>17.014694508894046</v>
      </c>
      <c r="I197" s="29"/>
      <c r="J197" s="29"/>
      <c r="K197" s="29"/>
      <c r="L197" s="29"/>
      <c r="M197" s="29"/>
      <c r="N197" s="29"/>
      <c r="O197" s="29">
        <v>144</v>
      </c>
      <c r="P197" s="29"/>
      <c r="Q197" s="29"/>
      <c r="R197" s="29"/>
      <c r="S197" s="29"/>
      <c r="T197" s="29"/>
      <c r="U197" s="29">
        <f t="shared" si="31"/>
        <v>65.454545454545453</v>
      </c>
      <c r="V197" s="29">
        <v>307</v>
      </c>
      <c r="W197" s="29">
        <v>25</v>
      </c>
      <c r="X197" s="42">
        <v>221</v>
      </c>
      <c r="Y197" s="42">
        <f t="shared" si="32"/>
        <v>17.967479674796749</v>
      </c>
      <c r="Z197" s="42"/>
      <c r="AA197" s="42"/>
      <c r="AB197" s="42"/>
      <c r="AC197" s="42"/>
      <c r="AD197" s="42"/>
      <c r="AE197" s="42"/>
    </row>
    <row r="198" spans="1:31" s="36" customFormat="1" ht="38.25" x14ac:dyDescent="0.25">
      <c r="A198" s="5" t="s">
        <v>316</v>
      </c>
      <c r="B198" s="6" t="s">
        <v>212</v>
      </c>
      <c r="C198" s="9">
        <v>122.196</v>
      </c>
      <c r="D198" s="29">
        <v>1306</v>
      </c>
      <c r="E198" s="29">
        <v>1210</v>
      </c>
      <c r="F198" s="30">
        <f t="shared" si="29"/>
        <v>9.9021244557923342</v>
      </c>
      <c r="G198" s="29">
        <v>235</v>
      </c>
      <c r="H198" s="29">
        <f t="shared" si="30"/>
        <v>17.993874425727412</v>
      </c>
      <c r="I198" s="29"/>
      <c r="J198" s="29"/>
      <c r="K198" s="29"/>
      <c r="L198" s="29"/>
      <c r="M198" s="29"/>
      <c r="N198" s="29"/>
      <c r="O198" s="29">
        <v>134</v>
      </c>
      <c r="P198" s="29"/>
      <c r="Q198" s="29"/>
      <c r="R198" s="29"/>
      <c r="S198" s="29"/>
      <c r="T198" s="29"/>
      <c r="U198" s="29">
        <f t="shared" si="31"/>
        <v>57.021276595744681</v>
      </c>
      <c r="V198" s="29">
        <v>217</v>
      </c>
      <c r="W198" s="29">
        <v>18</v>
      </c>
      <c r="X198" s="42">
        <v>205</v>
      </c>
      <c r="Y198" s="42">
        <f t="shared" si="32"/>
        <v>16.942148760330578</v>
      </c>
      <c r="Z198" s="42"/>
      <c r="AA198" s="42"/>
      <c r="AB198" s="42"/>
      <c r="AC198" s="42"/>
      <c r="AD198" s="42"/>
      <c r="AE198" s="42"/>
    </row>
    <row r="199" spans="1:31" s="36" customFormat="1" ht="38.25" x14ac:dyDescent="0.25">
      <c r="A199" s="5" t="s">
        <v>317</v>
      </c>
      <c r="B199" s="6" t="s">
        <v>214</v>
      </c>
      <c r="C199" s="11">
        <v>78.5</v>
      </c>
      <c r="D199" s="29">
        <v>963</v>
      </c>
      <c r="E199" s="29">
        <v>930</v>
      </c>
      <c r="F199" s="30">
        <f t="shared" si="29"/>
        <v>11.847133757961783</v>
      </c>
      <c r="G199" s="29">
        <v>163</v>
      </c>
      <c r="H199" s="29">
        <f t="shared" si="30"/>
        <v>16.926272066458981</v>
      </c>
      <c r="I199" s="29"/>
      <c r="J199" s="29"/>
      <c r="K199" s="29"/>
      <c r="L199" s="29"/>
      <c r="M199" s="29"/>
      <c r="N199" s="29"/>
      <c r="O199" s="29">
        <v>69</v>
      </c>
      <c r="P199" s="29"/>
      <c r="Q199" s="29"/>
      <c r="R199" s="29"/>
      <c r="S199" s="29"/>
      <c r="T199" s="29"/>
      <c r="U199" s="29">
        <f t="shared" si="31"/>
        <v>42.331288343558285</v>
      </c>
      <c r="V199" s="29">
        <v>167</v>
      </c>
      <c r="W199" s="29">
        <v>18</v>
      </c>
      <c r="X199" s="42">
        <v>120</v>
      </c>
      <c r="Y199" s="42">
        <f t="shared" si="32"/>
        <v>12.903225806451612</v>
      </c>
      <c r="Z199" s="42"/>
      <c r="AA199" s="42"/>
      <c r="AB199" s="42"/>
      <c r="AC199" s="42"/>
      <c r="AD199" s="42"/>
      <c r="AE199" s="42"/>
    </row>
    <row r="200" spans="1:31" s="36" customFormat="1" ht="38.25" x14ac:dyDescent="0.25">
      <c r="A200" s="5" t="s">
        <v>318</v>
      </c>
      <c r="B200" s="6" t="s">
        <v>216</v>
      </c>
      <c r="C200" s="7">
        <v>81</v>
      </c>
      <c r="D200" s="29">
        <v>1187</v>
      </c>
      <c r="E200" s="29">
        <v>1129</v>
      </c>
      <c r="F200" s="30">
        <f t="shared" si="29"/>
        <v>13.938271604938272</v>
      </c>
      <c r="G200" s="29">
        <v>296</v>
      </c>
      <c r="H200" s="29">
        <f t="shared" si="30"/>
        <v>24.936815501263691</v>
      </c>
      <c r="I200" s="29"/>
      <c r="J200" s="29"/>
      <c r="K200" s="29"/>
      <c r="L200" s="29"/>
      <c r="M200" s="29"/>
      <c r="N200" s="29"/>
      <c r="O200" s="29">
        <v>199</v>
      </c>
      <c r="P200" s="29"/>
      <c r="Q200" s="29"/>
      <c r="R200" s="29"/>
      <c r="S200" s="29"/>
      <c r="T200" s="29"/>
      <c r="U200" s="29">
        <f t="shared" si="31"/>
        <v>67.229729729729726</v>
      </c>
      <c r="V200" s="29">
        <v>282</v>
      </c>
      <c r="W200" s="29">
        <v>25</v>
      </c>
      <c r="X200" s="42">
        <v>270</v>
      </c>
      <c r="Y200" s="50">
        <f t="shared" si="32"/>
        <v>23.914968999114262</v>
      </c>
      <c r="Z200" s="42"/>
      <c r="AA200" s="42"/>
      <c r="AB200" s="42"/>
      <c r="AC200" s="42"/>
      <c r="AD200" s="42"/>
      <c r="AE200" s="42"/>
    </row>
    <row r="201" spans="1:31" s="36" customFormat="1" ht="38.25" x14ac:dyDescent="0.25">
      <c r="A201" s="5" t="s">
        <v>319</v>
      </c>
      <c r="B201" s="6" t="s">
        <v>218</v>
      </c>
      <c r="C201" s="11">
        <v>49.628</v>
      </c>
      <c r="D201" s="29">
        <v>533</v>
      </c>
      <c r="E201" s="29">
        <v>528</v>
      </c>
      <c r="F201" s="30">
        <f t="shared" si="29"/>
        <v>10.639155315547674</v>
      </c>
      <c r="G201" s="29">
        <v>41</v>
      </c>
      <c r="H201" s="29">
        <f t="shared" si="30"/>
        <v>7.6923076923076925</v>
      </c>
      <c r="I201" s="29"/>
      <c r="J201" s="29"/>
      <c r="K201" s="29"/>
      <c r="L201" s="29"/>
      <c r="M201" s="29"/>
      <c r="N201" s="29"/>
      <c r="O201" s="29">
        <v>0</v>
      </c>
      <c r="P201" s="29"/>
      <c r="Q201" s="29"/>
      <c r="R201" s="29"/>
      <c r="S201" s="29"/>
      <c r="T201" s="29"/>
      <c r="U201" s="29">
        <f t="shared" si="31"/>
        <v>0</v>
      </c>
      <c r="V201" s="29">
        <v>95</v>
      </c>
      <c r="W201" s="29">
        <v>18</v>
      </c>
      <c r="X201" s="42">
        <v>38</v>
      </c>
      <c r="Y201" s="50">
        <f t="shared" si="32"/>
        <v>7.1969696969696972</v>
      </c>
      <c r="Z201" s="42"/>
      <c r="AA201" s="42"/>
      <c r="AB201" s="42"/>
      <c r="AC201" s="42"/>
      <c r="AD201" s="42"/>
      <c r="AE201" s="42"/>
    </row>
    <row r="202" spans="1:31" s="36" customFormat="1" ht="38.25" x14ac:dyDescent="0.25">
      <c r="A202" s="5" t="s">
        <v>320</v>
      </c>
      <c r="B202" s="6" t="s">
        <v>220</v>
      </c>
      <c r="C202" s="11">
        <v>66.254999999999995</v>
      </c>
      <c r="D202" s="29">
        <v>986</v>
      </c>
      <c r="E202" s="29">
        <v>983</v>
      </c>
      <c r="F202" s="30">
        <f t="shared" si="29"/>
        <v>14.836616104444948</v>
      </c>
      <c r="G202" s="29">
        <v>196</v>
      </c>
      <c r="H202" s="29">
        <f t="shared" si="30"/>
        <v>19.878296146044626</v>
      </c>
      <c r="I202" s="29"/>
      <c r="J202" s="29"/>
      <c r="K202" s="29"/>
      <c r="L202" s="29"/>
      <c r="M202" s="29"/>
      <c r="N202" s="29"/>
      <c r="O202" s="29">
        <v>196</v>
      </c>
      <c r="P202" s="29"/>
      <c r="Q202" s="29"/>
      <c r="R202" s="29"/>
      <c r="S202" s="29"/>
      <c r="T202" s="29"/>
      <c r="U202" s="29">
        <f t="shared" si="31"/>
        <v>100</v>
      </c>
      <c r="V202" s="29">
        <v>245</v>
      </c>
      <c r="W202" s="29">
        <v>25</v>
      </c>
      <c r="X202" s="42">
        <v>200</v>
      </c>
      <c r="Y202" s="50">
        <f t="shared" si="32"/>
        <v>20.345879959308242</v>
      </c>
      <c r="Z202" s="42"/>
      <c r="AA202" s="42"/>
      <c r="AB202" s="42"/>
      <c r="AC202" s="42"/>
      <c r="AD202" s="42"/>
      <c r="AE202" s="42"/>
    </row>
    <row r="203" spans="1:31" s="36" customFormat="1" ht="15.75" x14ac:dyDescent="0.25">
      <c r="A203" s="5"/>
      <c r="B203" s="6"/>
      <c r="C203" s="11"/>
      <c r="D203" s="29"/>
      <c r="E203" s="29"/>
      <c r="F203" s="30"/>
      <c r="G203" s="29">
        <v>1</v>
      </c>
      <c r="H203" s="29"/>
      <c r="I203" s="29"/>
      <c r="J203" s="29"/>
      <c r="K203" s="29"/>
      <c r="L203" s="29"/>
      <c r="M203" s="29"/>
      <c r="N203" s="29"/>
      <c r="O203" s="29">
        <v>0</v>
      </c>
      <c r="P203" s="29"/>
      <c r="Q203" s="29"/>
      <c r="R203" s="29"/>
      <c r="S203" s="29"/>
      <c r="T203" s="29"/>
      <c r="U203" s="29">
        <f t="shared" si="31"/>
        <v>0</v>
      </c>
      <c r="V203" s="29"/>
      <c r="W203" s="29"/>
      <c r="X203" s="42">
        <v>1</v>
      </c>
      <c r="Y203" s="50">
        <f>X203*100/E202</f>
        <v>0.10172939979654121</v>
      </c>
      <c r="Z203" s="42"/>
      <c r="AA203" s="42"/>
      <c r="AB203" s="42"/>
      <c r="AC203" s="42"/>
      <c r="AD203" s="42"/>
      <c r="AE203" s="42"/>
    </row>
    <row r="204" spans="1:31" s="36" customFormat="1" ht="38.25" x14ac:dyDescent="0.25">
      <c r="A204" s="5" t="s">
        <v>321</v>
      </c>
      <c r="B204" s="6" t="s">
        <v>222</v>
      </c>
      <c r="C204" s="11">
        <v>34.526000000000003</v>
      </c>
      <c r="D204" s="29">
        <v>402</v>
      </c>
      <c r="E204" s="29">
        <v>418</v>
      </c>
      <c r="F204" s="30">
        <f t="shared" si="29"/>
        <v>12.106818050165092</v>
      </c>
      <c r="G204" s="29">
        <v>60</v>
      </c>
      <c r="H204" s="29">
        <f t="shared" si="30"/>
        <v>14.925373134328359</v>
      </c>
      <c r="I204" s="29"/>
      <c r="J204" s="29"/>
      <c r="K204" s="29"/>
      <c r="L204" s="29"/>
      <c r="M204" s="29"/>
      <c r="N204" s="29"/>
      <c r="O204" s="29">
        <v>27</v>
      </c>
      <c r="P204" s="29"/>
      <c r="Q204" s="29"/>
      <c r="R204" s="29"/>
      <c r="S204" s="29"/>
      <c r="T204" s="29"/>
      <c r="U204" s="29">
        <f t="shared" si="31"/>
        <v>45</v>
      </c>
      <c r="V204" s="29">
        <v>104</v>
      </c>
      <c r="W204" s="29">
        <v>25</v>
      </c>
      <c r="X204" s="42">
        <v>83</v>
      </c>
      <c r="Y204" s="50">
        <f t="shared" si="32"/>
        <v>19.85645933014354</v>
      </c>
      <c r="Z204" s="42"/>
      <c r="AA204" s="42"/>
      <c r="AB204" s="42"/>
      <c r="AC204" s="42"/>
      <c r="AD204" s="42"/>
      <c r="AE204" s="42"/>
    </row>
    <row r="205" spans="1:31" s="36" customFormat="1" ht="15.75" x14ac:dyDescent="0.25">
      <c r="A205" s="5" t="s">
        <v>322</v>
      </c>
      <c r="B205" s="6" t="s">
        <v>224</v>
      </c>
      <c r="C205" s="11">
        <v>12.46</v>
      </c>
      <c r="D205" s="29">
        <v>298</v>
      </c>
      <c r="E205" s="29">
        <v>189</v>
      </c>
      <c r="F205" s="30">
        <f t="shared" si="29"/>
        <v>15.168539325842696</v>
      </c>
      <c r="G205" s="29">
        <v>55</v>
      </c>
      <c r="H205" s="29">
        <f t="shared" si="30"/>
        <v>18.456375838926174</v>
      </c>
      <c r="I205" s="29"/>
      <c r="J205" s="29"/>
      <c r="K205" s="29"/>
      <c r="L205" s="29"/>
      <c r="M205" s="29"/>
      <c r="N205" s="29"/>
      <c r="O205" s="29">
        <v>10</v>
      </c>
      <c r="P205" s="29"/>
      <c r="Q205" s="29"/>
      <c r="R205" s="29"/>
      <c r="S205" s="29"/>
      <c r="T205" s="29"/>
      <c r="U205" s="29">
        <f t="shared" si="31"/>
        <v>18.181818181818183</v>
      </c>
      <c r="V205" s="29">
        <v>47</v>
      </c>
      <c r="W205" s="29">
        <v>25</v>
      </c>
      <c r="X205" s="42">
        <v>47</v>
      </c>
      <c r="Y205" s="50">
        <f t="shared" si="32"/>
        <v>24.867724867724867</v>
      </c>
      <c r="Z205" s="42"/>
      <c r="AA205" s="42"/>
      <c r="AB205" s="42"/>
      <c r="AC205" s="42"/>
      <c r="AD205" s="42"/>
      <c r="AE205" s="42"/>
    </row>
    <row r="206" spans="1:31" s="36" customFormat="1" ht="15.75" x14ac:dyDescent="0.25">
      <c r="A206" s="5" t="s">
        <v>323</v>
      </c>
      <c r="B206" s="6" t="s">
        <v>225</v>
      </c>
      <c r="C206" s="11">
        <v>11.24</v>
      </c>
      <c r="D206" s="29">
        <v>160</v>
      </c>
      <c r="E206" s="29">
        <v>109</v>
      </c>
      <c r="F206" s="30">
        <f t="shared" si="29"/>
        <v>9.697508896797153</v>
      </c>
      <c r="G206" s="29">
        <v>19</v>
      </c>
      <c r="H206" s="29">
        <f t="shared" si="30"/>
        <v>11.875</v>
      </c>
      <c r="I206" s="29"/>
      <c r="J206" s="29"/>
      <c r="K206" s="29"/>
      <c r="L206" s="29"/>
      <c r="M206" s="29"/>
      <c r="N206" s="29"/>
      <c r="O206" s="29">
        <v>0</v>
      </c>
      <c r="P206" s="29"/>
      <c r="Q206" s="29"/>
      <c r="R206" s="29"/>
      <c r="S206" s="29"/>
      <c r="T206" s="29"/>
      <c r="U206" s="29">
        <f t="shared" si="31"/>
        <v>0</v>
      </c>
      <c r="V206" s="29">
        <v>19</v>
      </c>
      <c r="W206" s="29">
        <v>18</v>
      </c>
      <c r="X206" s="42">
        <v>19</v>
      </c>
      <c r="Y206" s="50">
        <f t="shared" si="32"/>
        <v>17.431192660550458</v>
      </c>
      <c r="Z206" s="42"/>
      <c r="AA206" s="42"/>
      <c r="AB206" s="42"/>
      <c r="AC206" s="42"/>
      <c r="AD206" s="42"/>
      <c r="AE206" s="42"/>
    </row>
    <row r="207" spans="1:31" s="36" customFormat="1" ht="15.75" x14ac:dyDescent="0.25">
      <c r="A207" s="5" t="s">
        <v>324</v>
      </c>
      <c r="B207" s="6" t="s">
        <v>226</v>
      </c>
      <c r="C207" s="7">
        <v>15.074999999999999</v>
      </c>
      <c r="D207" s="29">
        <v>91</v>
      </c>
      <c r="E207" s="29">
        <v>0</v>
      </c>
      <c r="F207" s="30">
        <f t="shared" si="29"/>
        <v>0</v>
      </c>
      <c r="G207" s="29">
        <v>10</v>
      </c>
      <c r="H207" s="29">
        <f t="shared" si="30"/>
        <v>10.989010989010989</v>
      </c>
      <c r="I207" s="29"/>
      <c r="J207" s="29"/>
      <c r="K207" s="29"/>
      <c r="L207" s="29"/>
      <c r="M207" s="29"/>
      <c r="N207" s="29"/>
      <c r="O207" s="29">
        <v>0</v>
      </c>
      <c r="P207" s="29"/>
      <c r="Q207" s="29"/>
      <c r="R207" s="29"/>
      <c r="S207" s="29"/>
      <c r="T207" s="29"/>
      <c r="U207" s="29">
        <f t="shared" si="31"/>
        <v>0</v>
      </c>
      <c r="V207" s="29">
        <v>0</v>
      </c>
      <c r="W207" s="29">
        <v>0</v>
      </c>
      <c r="X207" s="42">
        <v>0</v>
      </c>
      <c r="Y207" s="50">
        <v>0</v>
      </c>
      <c r="Z207" s="42"/>
      <c r="AA207" s="42"/>
      <c r="AB207" s="42"/>
      <c r="AC207" s="42"/>
      <c r="AD207" s="42"/>
      <c r="AE207" s="42"/>
    </row>
    <row r="208" spans="1:31" s="36" customFormat="1" ht="15.75" x14ac:dyDescent="0.25">
      <c r="A208" s="5" t="s">
        <v>325</v>
      </c>
      <c r="B208" s="6" t="s">
        <v>227</v>
      </c>
      <c r="C208" s="11">
        <v>48.601999999999997</v>
      </c>
      <c r="D208" s="29">
        <v>1018</v>
      </c>
      <c r="E208" s="29">
        <v>1024</v>
      </c>
      <c r="F208" s="30">
        <f t="shared" si="29"/>
        <v>21.069091806921527</v>
      </c>
      <c r="G208" s="29">
        <v>305</v>
      </c>
      <c r="H208" s="29">
        <f t="shared" si="30"/>
        <v>29.960707269155208</v>
      </c>
      <c r="I208" s="29"/>
      <c r="J208" s="29"/>
      <c r="K208" s="29"/>
      <c r="L208" s="29"/>
      <c r="M208" s="29"/>
      <c r="N208" s="29"/>
      <c r="O208" s="29">
        <v>77</v>
      </c>
      <c r="P208" s="29"/>
      <c r="Q208" s="29"/>
      <c r="R208" s="29"/>
      <c r="S208" s="29"/>
      <c r="T208" s="29"/>
      <c r="U208" s="29">
        <f t="shared" si="31"/>
        <v>25.245901639344261</v>
      </c>
      <c r="V208" s="29">
        <v>307</v>
      </c>
      <c r="W208" s="29">
        <v>30</v>
      </c>
      <c r="X208" s="42">
        <v>307</v>
      </c>
      <c r="Y208" s="50">
        <f t="shared" si="32"/>
        <v>29.98046875</v>
      </c>
      <c r="Z208" s="42"/>
      <c r="AA208" s="42"/>
      <c r="AB208" s="42"/>
      <c r="AC208" s="42"/>
      <c r="AD208" s="42"/>
      <c r="AE208" s="42"/>
    </row>
    <row r="209" spans="1:31" ht="15.75" customHeight="1" x14ac:dyDescent="0.25">
      <c r="A209" s="143" t="s">
        <v>326</v>
      </c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</row>
    <row r="210" spans="1:31" s="36" customFormat="1" ht="15.75" x14ac:dyDescent="0.25">
      <c r="A210" s="5" t="s">
        <v>244</v>
      </c>
      <c r="B210" s="6" t="s">
        <v>45</v>
      </c>
      <c r="C210" s="11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/>
      <c r="J210" s="29"/>
      <c r="K210" s="29"/>
      <c r="L210" s="29"/>
      <c r="M210" s="29"/>
      <c r="N210" s="29"/>
      <c r="O210" s="29">
        <v>0</v>
      </c>
      <c r="P210" s="29"/>
      <c r="Q210" s="29"/>
      <c r="R210" s="29"/>
      <c r="S210" s="29"/>
      <c r="T210" s="29"/>
      <c r="U210" s="29">
        <v>0</v>
      </c>
      <c r="V210" s="29">
        <v>0</v>
      </c>
      <c r="W210" s="29">
        <v>0</v>
      </c>
      <c r="X210" s="42">
        <v>0</v>
      </c>
      <c r="Y210" s="42">
        <v>0</v>
      </c>
      <c r="Z210" s="42"/>
      <c r="AA210" s="42"/>
      <c r="AB210" s="42"/>
      <c r="AC210" s="42"/>
      <c r="AD210" s="60"/>
      <c r="AE210" s="60"/>
    </row>
    <row r="211" spans="1:31" s="36" customFormat="1" ht="38.25" x14ac:dyDescent="0.25">
      <c r="A211" s="5" t="s">
        <v>245</v>
      </c>
      <c r="B211" s="6" t="s">
        <v>230</v>
      </c>
      <c r="C211" s="11">
        <v>384.79300000000001</v>
      </c>
      <c r="D211" s="29">
        <v>2213</v>
      </c>
      <c r="E211" s="29">
        <v>2229</v>
      </c>
      <c r="F211" s="30">
        <v>5.79</v>
      </c>
      <c r="G211" s="29">
        <v>265</v>
      </c>
      <c r="H211" s="29">
        <v>12</v>
      </c>
      <c r="I211" s="29"/>
      <c r="J211" s="29"/>
      <c r="K211" s="29"/>
      <c r="L211" s="29"/>
      <c r="M211" s="29"/>
      <c r="N211" s="29"/>
      <c r="O211" s="29">
        <v>86</v>
      </c>
      <c r="P211" s="29"/>
      <c r="Q211" s="29"/>
      <c r="R211" s="29"/>
      <c r="S211" s="29"/>
      <c r="T211" s="29"/>
      <c r="U211" s="29">
        <v>33</v>
      </c>
      <c r="V211" s="29">
        <v>267</v>
      </c>
      <c r="W211" s="29">
        <v>12</v>
      </c>
      <c r="X211" s="42">
        <v>267</v>
      </c>
      <c r="Y211" s="42">
        <v>12</v>
      </c>
      <c r="Z211" s="42"/>
      <c r="AA211" s="42"/>
      <c r="AB211" s="42"/>
      <c r="AC211" s="42"/>
      <c r="AD211" s="60"/>
      <c r="AE211" s="60"/>
    </row>
    <row r="212" spans="1:31" ht="15.75" customHeight="1" x14ac:dyDescent="0.25">
      <c r="A212" s="143" t="s">
        <v>327</v>
      </c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</row>
    <row r="213" spans="1:31" s="36" customFormat="1" x14ac:dyDescent="0.25">
      <c r="A213" s="5" t="s">
        <v>251</v>
      </c>
      <c r="B213" s="6" t="s">
        <v>26</v>
      </c>
      <c r="C213" s="11">
        <v>247.73150000000001</v>
      </c>
      <c r="D213" s="39">
        <v>1202</v>
      </c>
      <c r="E213" s="39">
        <v>1162</v>
      </c>
      <c r="F213" s="73">
        <f>E213/C213</f>
        <v>4.6905621610493613</v>
      </c>
      <c r="G213" s="39">
        <v>90</v>
      </c>
      <c r="H213" s="39">
        <f>G213*100/D213</f>
        <v>7.4875207986688848</v>
      </c>
      <c r="I213" s="39">
        <v>0</v>
      </c>
      <c r="J213" s="39">
        <v>13</v>
      </c>
      <c r="K213" s="39">
        <v>0</v>
      </c>
      <c r="L213" s="39">
        <v>0</v>
      </c>
      <c r="M213" s="39">
        <v>50</v>
      </c>
      <c r="N213" s="39">
        <v>27</v>
      </c>
      <c r="O213" s="39">
        <v>2</v>
      </c>
      <c r="P213" s="39">
        <v>0</v>
      </c>
      <c r="Q213" s="39">
        <v>0</v>
      </c>
      <c r="R213" s="39">
        <v>0</v>
      </c>
      <c r="S213" s="39">
        <v>1</v>
      </c>
      <c r="T213" s="39">
        <v>1</v>
      </c>
      <c r="U213" s="39">
        <f>O213*100/G213</f>
        <v>2.2222222222222223</v>
      </c>
      <c r="V213" s="39">
        <v>139</v>
      </c>
      <c r="W213" s="39">
        <v>12</v>
      </c>
      <c r="X213" s="51">
        <v>139</v>
      </c>
      <c r="Y213" s="51">
        <f>X213*100/E213</f>
        <v>11.962134251290879</v>
      </c>
      <c r="Z213" s="51">
        <v>0</v>
      </c>
      <c r="AA213" s="51">
        <v>20</v>
      </c>
      <c r="AB213" s="51">
        <v>0</v>
      </c>
      <c r="AC213" s="51">
        <v>0</v>
      </c>
      <c r="AD213" s="51">
        <v>77</v>
      </c>
      <c r="AE213" s="51">
        <v>42</v>
      </c>
    </row>
    <row r="214" spans="1:31" s="36" customFormat="1" ht="38.25" x14ac:dyDescent="0.25">
      <c r="A214" s="5" t="s">
        <v>328</v>
      </c>
      <c r="B214" s="6" t="s">
        <v>233</v>
      </c>
      <c r="C214" s="11">
        <v>201.547</v>
      </c>
      <c r="D214" s="39">
        <v>914</v>
      </c>
      <c r="E214" s="39">
        <v>970</v>
      </c>
      <c r="F214" s="73">
        <f>E214/C214</f>
        <v>4.812773199303388</v>
      </c>
      <c r="G214" s="39">
        <v>100</v>
      </c>
      <c r="H214" s="39">
        <f>G214*100/D214</f>
        <v>10.940919037199125</v>
      </c>
      <c r="I214" s="39"/>
      <c r="J214" s="39"/>
      <c r="K214" s="39"/>
      <c r="L214" s="39"/>
      <c r="M214" s="39"/>
      <c r="N214" s="39"/>
      <c r="O214" s="39">
        <v>55</v>
      </c>
      <c r="P214" s="39"/>
      <c r="Q214" s="39"/>
      <c r="R214" s="39"/>
      <c r="S214" s="39"/>
      <c r="T214" s="39"/>
      <c r="U214" s="39">
        <f>O214*100/G214</f>
        <v>55</v>
      </c>
      <c r="V214" s="39">
        <v>116</v>
      </c>
      <c r="W214" s="39">
        <v>12</v>
      </c>
      <c r="X214" s="51">
        <v>116</v>
      </c>
      <c r="Y214" s="58">
        <f>X214*100/E214</f>
        <v>11.958762886597938</v>
      </c>
      <c r="Z214" s="51"/>
      <c r="AA214" s="51"/>
      <c r="AB214" s="51"/>
      <c r="AC214" s="51"/>
      <c r="AD214" s="51"/>
      <c r="AE214" s="51"/>
    </row>
    <row r="215" spans="1:31" s="36" customFormat="1" ht="38.25" x14ac:dyDescent="0.25">
      <c r="A215" s="5" t="s">
        <v>329</v>
      </c>
      <c r="B215" s="6" t="s">
        <v>235</v>
      </c>
      <c r="C215" s="11">
        <v>131.56899999999999</v>
      </c>
      <c r="D215" s="39">
        <v>988</v>
      </c>
      <c r="E215" s="39">
        <v>1081</v>
      </c>
      <c r="F215" s="73">
        <f>E215/C215</f>
        <v>8.216221146318663</v>
      </c>
      <c r="G215" s="39">
        <v>128</v>
      </c>
      <c r="H215" s="39">
        <f>G215*100/D215</f>
        <v>12.955465587044534</v>
      </c>
      <c r="I215" s="39"/>
      <c r="J215" s="39"/>
      <c r="K215" s="39"/>
      <c r="L215" s="39"/>
      <c r="M215" s="39"/>
      <c r="N215" s="39"/>
      <c r="O215" s="39">
        <v>64</v>
      </c>
      <c r="P215" s="39"/>
      <c r="Q215" s="39"/>
      <c r="R215" s="39"/>
      <c r="S215" s="39"/>
      <c r="T215" s="39"/>
      <c r="U215" s="39">
        <f>O215*100/G215</f>
        <v>50</v>
      </c>
      <c r="V215" s="39">
        <v>162</v>
      </c>
      <c r="W215" s="39">
        <v>15</v>
      </c>
      <c r="X215" s="51">
        <v>162</v>
      </c>
      <c r="Y215" s="58">
        <f>X215*100/E215</f>
        <v>14.986123959296947</v>
      </c>
      <c r="Z215" s="51"/>
      <c r="AA215" s="51"/>
      <c r="AB215" s="51"/>
      <c r="AC215" s="51"/>
      <c r="AD215" s="51"/>
      <c r="AE215" s="51"/>
    </row>
    <row r="216" spans="1:31" s="36" customFormat="1" x14ac:dyDescent="0.25">
      <c r="A216" s="5" t="s">
        <v>330</v>
      </c>
      <c r="B216" s="6" t="s">
        <v>237</v>
      </c>
      <c r="C216" s="11">
        <v>7.78</v>
      </c>
      <c r="D216" s="39">
        <v>88</v>
      </c>
      <c r="E216" s="39">
        <v>119</v>
      </c>
      <c r="F216" s="73">
        <f>E216/C216</f>
        <v>15.295629820051413</v>
      </c>
      <c r="G216" s="39">
        <v>10</v>
      </c>
      <c r="H216" s="39">
        <f>G216*100/D216</f>
        <v>11.363636363636363</v>
      </c>
      <c r="I216" s="39"/>
      <c r="J216" s="39"/>
      <c r="K216" s="39"/>
      <c r="L216" s="39"/>
      <c r="M216" s="39"/>
      <c r="N216" s="39"/>
      <c r="O216" s="39">
        <v>100</v>
      </c>
      <c r="P216" s="39"/>
      <c r="Q216" s="39"/>
      <c r="R216" s="39"/>
      <c r="S216" s="39"/>
      <c r="T216" s="39"/>
      <c r="U216" s="39">
        <f>O216*100/G216</f>
        <v>1000</v>
      </c>
      <c r="V216" s="39">
        <v>29</v>
      </c>
      <c r="W216" s="39">
        <v>25</v>
      </c>
      <c r="X216" s="51">
        <v>12</v>
      </c>
      <c r="Y216" s="58">
        <f>X216*100/E216</f>
        <v>10.084033613445378</v>
      </c>
      <c r="Z216" s="51"/>
      <c r="AA216" s="51"/>
      <c r="AB216" s="51"/>
      <c r="AC216" s="51"/>
      <c r="AD216" s="51"/>
      <c r="AE216" s="51"/>
    </row>
    <row r="217" spans="1:31" s="36" customFormat="1" x14ac:dyDescent="0.25">
      <c r="A217" s="5" t="s">
        <v>331</v>
      </c>
      <c r="B217" s="6" t="s">
        <v>238</v>
      </c>
      <c r="C217" s="11">
        <v>4.37</v>
      </c>
      <c r="D217" s="39">
        <v>73</v>
      </c>
      <c r="E217" s="39">
        <v>79</v>
      </c>
      <c r="F217" s="73">
        <f>E217/C217</f>
        <v>18.077803203661325</v>
      </c>
      <c r="G217" s="39">
        <v>15</v>
      </c>
      <c r="H217" s="39">
        <f>G217*100/D217</f>
        <v>20.547945205479451</v>
      </c>
      <c r="I217" s="39"/>
      <c r="J217" s="39"/>
      <c r="K217" s="39"/>
      <c r="L217" s="39"/>
      <c r="M217" s="39"/>
      <c r="N217" s="39"/>
      <c r="O217" s="39">
        <v>5</v>
      </c>
      <c r="P217" s="39"/>
      <c r="Q217" s="39"/>
      <c r="R217" s="39"/>
      <c r="S217" s="39"/>
      <c r="T217" s="39"/>
      <c r="U217" s="39">
        <f>O217*100/G217</f>
        <v>33.333333333333336</v>
      </c>
      <c r="V217" s="39">
        <v>19</v>
      </c>
      <c r="W217" s="39">
        <v>25</v>
      </c>
      <c r="X217" s="51">
        <v>14</v>
      </c>
      <c r="Y217" s="58">
        <f>X217*100/E217</f>
        <v>17.721518987341771</v>
      </c>
      <c r="Z217" s="51"/>
      <c r="AA217" s="51"/>
      <c r="AB217" s="51"/>
      <c r="AC217" s="51"/>
      <c r="AD217" s="51"/>
      <c r="AE217" s="51"/>
    </row>
    <row r="218" spans="1:31" s="36" customFormat="1" ht="15" customHeight="1" x14ac:dyDescent="0.25">
      <c r="A218" s="144" t="s">
        <v>252</v>
      </c>
      <c r="B218" s="144"/>
      <c r="C218" s="144"/>
      <c r="D218" s="8"/>
      <c r="E218" s="8"/>
      <c r="F218" s="8"/>
      <c r="G218" s="8"/>
      <c r="H218" s="8"/>
      <c r="I218" s="21"/>
      <c r="J218" s="21"/>
      <c r="K218" s="21"/>
      <c r="L218" s="21"/>
      <c r="M218" s="8"/>
      <c r="N218" s="21"/>
      <c r="O218" s="21"/>
      <c r="P218" s="21"/>
      <c r="Q218" s="8"/>
      <c r="R218" s="21"/>
      <c r="S218" s="8"/>
      <c r="T218" s="8"/>
      <c r="U218" s="8"/>
      <c r="V218" s="8"/>
      <c r="W218" s="8"/>
      <c r="X218" s="60"/>
      <c r="Y218" s="60"/>
      <c r="Z218" s="60"/>
      <c r="AA218" s="60"/>
      <c r="AB218" s="60"/>
      <c r="AC218" s="60"/>
      <c r="AD218" s="60"/>
      <c r="AE218" s="60"/>
    </row>
    <row r="219" spans="1:31" x14ac:dyDescent="0.25">
      <c r="A219" s="145" t="s">
        <v>253</v>
      </c>
      <c r="B219" s="145"/>
      <c r="C219" s="145"/>
      <c r="D219" s="22">
        <f>D15+D16+D17+D19+D20+D21+D22+D23+D24+D25+D26+D27+D28+D30+D31+D32+D33+D35+D36+D37+D38+D40+D41+D42+D43+D44+D46+D47+D48+D49+D51+D52+D53+D54+D55+D56+D57+D59+D60+D62+D63+D65+D66+D68+D69+D70+D71+D72+D73+D74+D75+D76+D77+D79+D80+D81+D83+D84+D85+D86+D87+D89+D90+D91+D92+D93+D94+D95+D96+D97+D99+D101+D102+D103+D104+D106+D107+D108+D109+D110+D111+D113+D114+D115+D116+D118+D119+D120+D121+D123+D124+D125+D126+D128+D129+D130+D131+D132+D133+D134+D135+D136+D137+D138+D139+D141+D142+D143+D144+D146+D147+D148+D149+D150+D151+D152+D153+D155+D157+D158+D159+D160+D161+D163+D164+D165+D166+D167+D168+D169+D170+D171+D172+D173+D175+D176+D177+D178+D179+D180+D181+D182+D183+D184+D185+D186+D187+D189+D190+D191+D192+D194+D195+D196+D197+D198+D199+D200+D201+D202+D203+D204+D205+D206+D207+D208+D210+D211+D213+D214+D215+D216+D217+D218</f>
        <v>109888</v>
      </c>
      <c r="E219" s="22">
        <f t="shared" ref="E219:AE219" si="33">E15+E16+E17+E19+E20+E21+E22+E23+E24+E25+E26+E27+E28+E30+E31+E32+E33+E35+E36+E37+E38+E40+E41+E42+E43+E44+E46+E47+E48+E49+E51+E52+E53+E54+E55+E56+E57+E59+E60+E62+E63+E65+E66+E68+E69+E70+E71+E72+E73+E74+E75+E76+E77+E79+E80+E81+E83+E84+E85+E86+E87+E89+E90+E91+E92+E93+E94+E95+E96+E97+E99+E101+E102+E103+E104+E106+E107+E108+E109+E110+E111+E113+E114+E115+E116+E118+E119+E120+E121+E123+E124+E125+E126+E128+E129+E130+E131+E132+E133+E134+E135+E136+E137+E138+E139+E141+E142+E143+E144+E146+E147+E148+E149+E150+E151+E152+E153+E155+E157+E158+E159+E160+E161+E163+E164+E165+E166+E167+E168+E169+E170+E171+E172+E173+E175+E176+E177+E178+E179+E180+E181+E182+E183+E184+E185+E186+E187+E189+E190+E191+E192+E194+E195+E196+E197+E198+E199+E200+E201+E202+E203+E204+E205+E206+E207+E208+E210+E211+E213+E214+E215+E216+E217+E218</f>
        <v>95879</v>
      </c>
      <c r="F219" s="22"/>
      <c r="G219" s="22">
        <f t="shared" si="33"/>
        <v>12893</v>
      </c>
      <c r="H219" s="22"/>
      <c r="I219" s="22">
        <f t="shared" si="33"/>
        <v>15</v>
      </c>
      <c r="J219" s="22">
        <f t="shared" si="33"/>
        <v>532</v>
      </c>
      <c r="K219" s="22">
        <f t="shared" si="33"/>
        <v>0</v>
      </c>
      <c r="L219" s="22">
        <f t="shared" si="33"/>
        <v>0</v>
      </c>
      <c r="M219" s="22">
        <f t="shared" si="33"/>
        <v>1990</v>
      </c>
      <c r="N219" s="22">
        <f t="shared" si="33"/>
        <v>1099</v>
      </c>
      <c r="O219" s="22">
        <f t="shared" si="33"/>
        <v>6206</v>
      </c>
      <c r="P219" s="22">
        <f t="shared" si="33"/>
        <v>80</v>
      </c>
      <c r="Q219" s="22">
        <f t="shared" si="33"/>
        <v>0</v>
      </c>
      <c r="R219" s="22">
        <f t="shared" si="33"/>
        <v>0</v>
      </c>
      <c r="S219" s="22">
        <f t="shared" si="33"/>
        <v>878</v>
      </c>
      <c r="T219" s="22">
        <f t="shared" si="33"/>
        <v>350</v>
      </c>
      <c r="U219" s="22">
        <f t="shared" si="33"/>
        <v>7718.2081909224526</v>
      </c>
      <c r="V219" s="22">
        <f t="shared" si="33"/>
        <v>12499</v>
      </c>
      <c r="W219" s="22"/>
      <c r="X219" s="22">
        <f t="shared" si="33"/>
        <v>11048</v>
      </c>
      <c r="Y219" s="22"/>
      <c r="Z219" s="22">
        <f t="shared" si="33"/>
        <v>15</v>
      </c>
      <c r="AA219" s="22">
        <f t="shared" si="33"/>
        <v>297</v>
      </c>
      <c r="AB219" s="22">
        <f t="shared" si="33"/>
        <v>0</v>
      </c>
      <c r="AC219" s="22">
        <f t="shared" si="33"/>
        <v>0</v>
      </c>
      <c r="AD219" s="22">
        <f t="shared" si="33"/>
        <v>1359</v>
      </c>
      <c r="AE219" s="22">
        <f t="shared" si="33"/>
        <v>726</v>
      </c>
    </row>
    <row r="220" spans="1:31" x14ac:dyDescent="0.25"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31" x14ac:dyDescent="0.25">
      <c r="D221" s="45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1:31" x14ac:dyDescent="0.25"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1:31" x14ac:dyDescent="0.25"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31" x14ac:dyDescent="0.25"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15:24" x14ac:dyDescent="0.25"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5:24" x14ac:dyDescent="0.25"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5:24" x14ac:dyDescent="0.25"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15:24" x14ac:dyDescent="0.25"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15:24" x14ac:dyDescent="0.25"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15:24" x14ac:dyDescent="0.25"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5:24" x14ac:dyDescent="0.25">
      <c r="O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15:24" x14ac:dyDescent="0.25">
      <c r="O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15:24" x14ac:dyDescent="0.25"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5:24" x14ac:dyDescent="0.25"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5:24" x14ac:dyDescent="0.25"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5:24" x14ac:dyDescent="0.25">
      <c r="O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15:24" x14ac:dyDescent="0.25">
      <c r="O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15:24" x14ac:dyDescent="0.25">
      <c r="O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15:24" x14ac:dyDescent="0.25">
      <c r="O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15:24" x14ac:dyDescent="0.25">
      <c r="O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15:24" x14ac:dyDescent="0.25"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15:24" x14ac:dyDescent="0.25"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5:24" x14ac:dyDescent="0.25"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15:24" x14ac:dyDescent="0.25"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5:24" x14ac:dyDescent="0.25">
      <c r="O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15:24" x14ac:dyDescent="0.25">
      <c r="O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15:24" x14ac:dyDescent="0.25">
      <c r="O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15:24" x14ac:dyDescent="0.25"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5:24" x14ac:dyDescent="0.25">
      <c r="O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15:24" x14ac:dyDescent="0.25">
      <c r="O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15:24" x14ac:dyDescent="0.25"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5:24" x14ac:dyDescent="0.25"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5:24" x14ac:dyDescent="0.25"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15:24" x14ac:dyDescent="0.25">
      <c r="O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15:24" x14ac:dyDescent="0.25"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5:24" x14ac:dyDescent="0.25">
      <c r="O256" s="36"/>
      <c r="P256" s="36"/>
      <c r="Q256" s="36"/>
      <c r="R256" s="36"/>
      <c r="S256" s="36"/>
      <c r="T256" s="36"/>
      <c r="U256" s="36"/>
      <c r="V256" s="36"/>
      <c r="W256" s="36"/>
      <c r="X256" s="36"/>
    </row>
    <row r="257" spans="15:24" x14ac:dyDescent="0.25"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15:24" x14ac:dyDescent="0.25">
      <c r="O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15:24" x14ac:dyDescent="0.25">
      <c r="O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15:24" x14ac:dyDescent="0.25">
      <c r="O260" s="36"/>
      <c r="P260" s="36"/>
      <c r="Q260" s="36"/>
      <c r="R260" s="36"/>
      <c r="S260" s="36"/>
      <c r="T260" s="36"/>
      <c r="U260" s="36"/>
      <c r="V260" s="36"/>
      <c r="W260" s="36"/>
      <c r="X260" s="36"/>
    </row>
    <row r="261" spans="15:24" x14ac:dyDescent="0.25">
      <c r="O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15:24" x14ac:dyDescent="0.25">
      <c r="O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15:24" x14ac:dyDescent="0.25">
      <c r="O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15:24" x14ac:dyDescent="0.25">
      <c r="O264" s="36"/>
      <c r="P264" s="36"/>
      <c r="Q264" s="36"/>
      <c r="R264" s="36"/>
      <c r="S264" s="36"/>
      <c r="T264" s="36"/>
      <c r="U264" s="36"/>
      <c r="V264" s="36"/>
      <c r="W264" s="36"/>
      <c r="X264" s="36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8:AE78"/>
    <mergeCell ref="A14:AE14"/>
    <mergeCell ref="A18:AE18"/>
    <mergeCell ref="A29:AE29"/>
    <mergeCell ref="A34:AE34"/>
    <mergeCell ref="A39:AE39"/>
    <mergeCell ref="A45:AE45"/>
    <mergeCell ref="A50:AE50"/>
    <mergeCell ref="A58:AE58"/>
    <mergeCell ref="A61:AE61"/>
    <mergeCell ref="A64:AE64"/>
    <mergeCell ref="A67:AE67"/>
    <mergeCell ref="A154:AE154"/>
    <mergeCell ref="A82:AE82"/>
    <mergeCell ref="A88:AE88"/>
    <mergeCell ref="A98:AE98"/>
    <mergeCell ref="A100:AE100"/>
    <mergeCell ref="A105:AE105"/>
    <mergeCell ref="A112:AE112"/>
    <mergeCell ref="A117:AE117"/>
    <mergeCell ref="A122:AE122"/>
    <mergeCell ref="A127:AE127"/>
    <mergeCell ref="A140:AE140"/>
    <mergeCell ref="A145:AE145"/>
    <mergeCell ref="A212:AE212"/>
    <mergeCell ref="A218:C218"/>
    <mergeCell ref="A219:C219"/>
    <mergeCell ref="A156:AE156"/>
    <mergeCell ref="A162:AE162"/>
    <mergeCell ref="A174:AE174"/>
    <mergeCell ref="A188:AE188"/>
    <mergeCell ref="A193:AE193"/>
    <mergeCell ref="A209:AE20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08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C16" sqref="C16"/>
    </sheetView>
  </sheetViews>
  <sheetFormatPr defaultRowHeight="15" x14ac:dyDescent="0.25"/>
  <cols>
    <col min="2" max="2" width="17.28515625" customWidth="1"/>
    <col min="3" max="3" width="13.140625" customWidth="1"/>
    <col min="4" max="4" width="10.7109375" bestFit="1" customWidth="1"/>
    <col min="7" max="7" width="7.140625" style="128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52"/>
      <c r="G3" s="126"/>
      <c r="H3" s="52"/>
      <c r="I3" s="52"/>
      <c r="J3" s="52"/>
      <c r="K3" s="52"/>
      <c r="L3" s="52"/>
      <c r="M3" s="52"/>
      <c r="N3" s="52"/>
      <c r="O3" s="96"/>
      <c r="P3" s="96"/>
      <c r="Q3" s="96"/>
      <c r="R3" s="96"/>
      <c r="S3" s="96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 x14ac:dyDescent="0.25">
      <c r="H5" s="53"/>
      <c r="I5" s="53"/>
      <c r="J5" s="53"/>
      <c r="K5" s="53"/>
      <c r="L5" s="53"/>
      <c r="M5" s="53"/>
      <c r="N5" s="53"/>
      <c r="O5" s="97"/>
      <c r="P5" s="97"/>
      <c r="Q5" s="97"/>
    </row>
    <row r="6" spans="1:31" x14ac:dyDescent="0.25">
      <c r="C6" s="154" t="s">
        <v>355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 x14ac:dyDescent="0.2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67"/>
      <c r="H12" s="167"/>
      <c r="I12" s="167"/>
      <c r="J12" s="55" t="s">
        <v>19</v>
      </c>
      <c r="K12" s="55" t="s">
        <v>20</v>
      </c>
      <c r="L12" s="55" t="s">
        <v>21</v>
      </c>
      <c r="M12" s="55" t="s">
        <v>22</v>
      </c>
      <c r="N12" s="165"/>
      <c r="O12" s="156"/>
      <c r="P12" s="86" t="s">
        <v>19</v>
      </c>
      <c r="Q12" s="86" t="s">
        <v>20</v>
      </c>
      <c r="R12" s="86" t="s">
        <v>21</v>
      </c>
      <c r="S12" s="86" t="s">
        <v>22</v>
      </c>
      <c r="T12" s="156"/>
      <c r="U12" s="156"/>
      <c r="V12" s="156"/>
      <c r="W12" s="156"/>
      <c r="X12" s="156"/>
      <c r="Y12" s="156"/>
      <c r="Z12" s="156"/>
      <c r="AA12" s="54" t="s">
        <v>19</v>
      </c>
      <c r="AB12" s="54" t="s">
        <v>20</v>
      </c>
      <c r="AC12" s="54" t="s">
        <v>21</v>
      </c>
      <c r="AD12" s="54" t="s">
        <v>22</v>
      </c>
      <c r="AE12" s="156"/>
    </row>
    <row r="13" spans="1:31" s="26" customFormat="1" ht="12.75" x14ac:dyDescent="0.25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127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56">
        <v>25</v>
      </c>
      <c r="Z13" s="56">
        <v>26</v>
      </c>
      <c r="AA13" s="56">
        <v>27</v>
      </c>
      <c r="AB13" s="56">
        <v>28</v>
      </c>
      <c r="AC13" s="56">
        <v>29</v>
      </c>
      <c r="AD13" s="56">
        <v>30</v>
      </c>
      <c r="AE13" s="56">
        <v>31</v>
      </c>
    </row>
    <row r="14" spans="1:31" ht="15.75" customHeight="1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x14ac:dyDescent="0.25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 x14ac:dyDescent="0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x14ac:dyDescent="0.25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 x14ac:dyDescent="0.25">
      <c r="A19" s="5" t="s">
        <v>37</v>
      </c>
      <c r="B19" s="6" t="s">
        <v>26</v>
      </c>
      <c r="C19" s="7">
        <v>398.77</v>
      </c>
      <c r="D19" s="29">
        <v>7</v>
      </c>
      <c r="E19" s="29">
        <v>24</v>
      </c>
      <c r="F19" s="30">
        <f>E19/C19</f>
        <v>6.0185069087443893E-2</v>
      </c>
      <c r="G19" s="29">
        <v>0</v>
      </c>
      <c r="H19" s="33">
        <f>G19*100/E19</f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1</v>
      </c>
      <c r="W19" s="29">
        <v>5</v>
      </c>
      <c r="X19" s="42">
        <v>1</v>
      </c>
      <c r="Y19" s="42">
        <f>X19*100/E19</f>
        <v>4.166666666666667</v>
      </c>
      <c r="Z19" s="42">
        <v>0</v>
      </c>
      <c r="AA19" s="42">
        <v>0</v>
      </c>
      <c r="AB19" s="42">
        <v>0</v>
      </c>
      <c r="AC19" s="42">
        <v>0</v>
      </c>
      <c r="AD19" s="42">
        <v>1</v>
      </c>
      <c r="AE19" s="42">
        <v>0</v>
      </c>
    </row>
    <row r="20" spans="1:31" ht="38.25" x14ac:dyDescent="0.25">
      <c r="A20" s="5" t="s">
        <v>38</v>
      </c>
      <c r="B20" s="6" t="s">
        <v>30</v>
      </c>
      <c r="C20" s="9">
        <v>77.67</v>
      </c>
      <c r="D20" s="29">
        <v>0</v>
      </c>
      <c r="E20" s="29">
        <v>0</v>
      </c>
      <c r="F20" s="30">
        <f t="shared" ref="F20:F26" si="0">E20/C20</f>
        <v>0</v>
      </c>
      <c r="G20" s="29">
        <v>0</v>
      </c>
      <c r="H20" s="33">
        <v>0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>
        <v>0</v>
      </c>
      <c r="V20" s="29">
        <v>0</v>
      </c>
      <c r="W20" s="29">
        <v>0</v>
      </c>
      <c r="X20" s="42">
        <v>0</v>
      </c>
      <c r="Y20" s="32">
        <v>0</v>
      </c>
      <c r="Z20" s="42"/>
      <c r="AA20" s="42"/>
      <c r="AB20" s="42"/>
      <c r="AC20" s="42"/>
      <c r="AD20" s="42"/>
      <c r="AE20" s="42"/>
    </row>
    <row r="21" spans="1:31" ht="15.75" x14ac:dyDescent="0.2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5</v>
      </c>
      <c r="F21" s="30">
        <f>E21/C21</f>
        <v>0.20658596041812999</v>
      </c>
      <c r="G21" s="29">
        <v>0</v>
      </c>
      <c r="H21" s="33">
        <v>0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0</v>
      </c>
      <c r="X21" s="42">
        <v>0</v>
      </c>
      <c r="Y21" s="32">
        <v>0</v>
      </c>
      <c r="Z21" s="29"/>
      <c r="AA21" s="29"/>
      <c r="AB21" s="29"/>
      <c r="AC21" s="29"/>
      <c r="AD21" s="29"/>
      <c r="AE21" s="29"/>
    </row>
    <row r="22" spans="1:31" ht="15.75" x14ac:dyDescent="0.25">
      <c r="A22" s="5" t="s">
        <v>42</v>
      </c>
      <c r="B22" s="6" t="s">
        <v>33</v>
      </c>
      <c r="C22" s="11">
        <v>20.62</v>
      </c>
      <c r="D22" s="29">
        <v>8</v>
      </c>
      <c r="E22" s="29">
        <v>16</v>
      </c>
      <c r="F22" s="30">
        <f t="shared" si="0"/>
        <v>0.7759456838021338</v>
      </c>
      <c r="G22" s="29">
        <v>0</v>
      </c>
      <c r="H22" s="33">
        <f>G22*100/E22</f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5</v>
      </c>
      <c r="X22" s="42">
        <v>0</v>
      </c>
      <c r="Y22" s="32">
        <f>X22*100/E22</f>
        <v>0</v>
      </c>
      <c r="Z22" s="42"/>
      <c r="AA22" s="42"/>
      <c r="AB22" s="42"/>
      <c r="AC22" s="42"/>
      <c r="AD22" s="42"/>
      <c r="AE22" s="42"/>
    </row>
    <row r="23" spans="1:31" ht="15.75" x14ac:dyDescent="0.25">
      <c r="A23" s="5" t="s">
        <v>257</v>
      </c>
      <c r="B23" s="6" t="s">
        <v>343</v>
      </c>
      <c r="C23" s="11">
        <v>21.3</v>
      </c>
      <c r="D23" s="29">
        <v>26</v>
      </c>
      <c r="E23" s="29">
        <v>28</v>
      </c>
      <c r="F23" s="30">
        <f t="shared" si="0"/>
        <v>1.3145539906103285</v>
      </c>
      <c r="G23" s="29">
        <v>0</v>
      </c>
      <c r="H23" s="33">
        <f>G23*100/E23</f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1</v>
      </c>
      <c r="W23" s="29">
        <v>5</v>
      </c>
      <c r="X23" s="29">
        <v>0</v>
      </c>
      <c r="Y23" s="32">
        <f>X23*100/E23</f>
        <v>0</v>
      </c>
      <c r="Z23" s="29"/>
      <c r="AA23" s="29"/>
      <c r="AB23" s="29"/>
      <c r="AC23" s="29"/>
      <c r="AD23" s="29"/>
      <c r="AE23" s="29"/>
    </row>
    <row r="24" spans="1:31" ht="38.25" x14ac:dyDescent="0.25">
      <c r="A24" s="5" t="s">
        <v>258</v>
      </c>
      <c r="B24" s="6" t="s">
        <v>34</v>
      </c>
      <c r="C24" s="11">
        <v>50</v>
      </c>
      <c r="D24" s="29">
        <v>215</v>
      </c>
      <c r="E24" s="29">
        <v>235</v>
      </c>
      <c r="F24" s="30">
        <f t="shared" si="0"/>
        <v>4.7</v>
      </c>
      <c r="G24" s="29">
        <v>10</v>
      </c>
      <c r="H24" s="33">
        <f>G24*100/E24</f>
        <v>4.2553191489361701</v>
      </c>
      <c r="I24" s="29"/>
      <c r="J24" s="29"/>
      <c r="K24" s="29"/>
      <c r="L24" s="29"/>
      <c r="M24" s="29"/>
      <c r="N24" s="29"/>
      <c r="O24" s="29">
        <v>7</v>
      </c>
      <c r="P24" s="29"/>
      <c r="Q24" s="29"/>
      <c r="R24" s="29"/>
      <c r="S24" s="29"/>
      <c r="T24" s="29"/>
      <c r="U24" s="29">
        <v>70</v>
      </c>
      <c r="V24" s="29">
        <v>11</v>
      </c>
      <c r="W24" s="29">
        <v>5</v>
      </c>
      <c r="X24" s="42">
        <v>11</v>
      </c>
      <c r="Y24" s="65">
        <f>X24*100/E24</f>
        <v>4.6808510638297873</v>
      </c>
      <c r="Z24" s="42"/>
      <c r="AA24" s="42"/>
      <c r="AB24" s="42"/>
      <c r="AC24" s="42"/>
      <c r="AD24" s="42"/>
      <c r="AE24" s="42"/>
    </row>
    <row r="25" spans="1:31" ht="15.75" x14ac:dyDescent="0.25">
      <c r="A25" s="5" t="s">
        <v>259</v>
      </c>
      <c r="B25" s="6" t="s">
        <v>35</v>
      </c>
      <c r="C25" s="11">
        <v>33.630000000000003</v>
      </c>
      <c r="D25" s="29">
        <v>47</v>
      </c>
      <c r="E25" s="29">
        <v>60</v>
      </c>
      <c r="F25" s="30">
        <f t="shared" si="0"/>
        <v>1.7841213202497768</v>
      </c>
      <c r="G25" s="29">
        <v>2</v>
      </c>
      <c r="H25" s="33">
        <f>G25*100/E25</f>
        <v>3.3333333333333335</v>
      </c>
      <c r="I25" s="29"/>
      <c r="J25" s="29"/>
      <c r="K25" s="29"/>
      <c r="L25" s="29"/>
      <c r="M25" s="29"/>
      <c r="N25" s="29"/>
      <c r="O25" s="29">
        <v>2</v>
      </c>
      <c r="P25" s="29"/>
      <c r="Q25" s="29"/>
      <c r="R25" s="29"/>
      <c r="S25" s="29"/>
      <c r="T25" s="29"/>
      <c r="U25" s="29">
        <v>100</v>
      </c>
      <c r="V25" s="29">
        <v>3</v>
      </c>
      <c r="W25" s="29">
        <v>5</v>
      </c>
      <c r="X25" s="42">
        <v>3</v>
      </c>
      <c r="Y25" s="65">
        <f>X25*100/E25</f>
        <v>5</v>
      </c>
      <c r="Z25" s="42"/>
      <c r="AA25" s="42"/>
      <c r="AB25" s="42"/>
      <c r="AC25" s="42"/>
      <c r="AD25" s="42"/>
      <c r="AE25" s="42"/>
    </row>
    <row r="26" spans="1:31" ht="15.75" x14ac:dyDescent="0.25">
      <c r="A26" s="5" t="s">
        <v>260</v>
      </c>
      <c r="B26" s="6" t="s">
        <v>36</v>
      </c>
      <c r="C26" s="11">
        <v>36.83</v>
      </c>
      <c r="D26" s="29">
        <v>224</v>
      </c>
      <c r="E26" s="29">
        <v>307</v>
      </c>
      <c r="F26" s="30">
        <f t="shared" si="0"/>
        <v>8.335595981536791</v>
      </c>
      <c r="G26" s="29">
        <v>11</v>
      </c>
      <c r="H26" s="33">
        <f>G26*100/E26</f>
        <v>3.5830618892508141</v>
      </c>
      <c r="I26" s="29"/>
      <c r="J26" s="29"/>
      <c r="K26" s="29"/>
      <c r="L26" s="29"/>
      <c r="M26" s="29"/>
      <c r="N26" s="29"/>
      <c r="O26" s="29">
        <v>8</v>
      </c>
      <c r="P26" s="29"/>
      <c r="Q26" s="29"/>
      <c r="R26" s="29"/>
      <c r="S26" s="29"/>
      <c r="T26" s="29"/>
      <c r="U26" s="29">
        <v>73</v>
      </c>
      <c r="V26" s="29">
        <v>15</v>
      </c>
      <c r="W26" s="29">
        <v>5</v>
      </c>
      <c r="X26" s="42">
        <v>15</v>
      </c>
      <c r="Y26" s="65">
        <f>X26*100/E26</f>
        <v>4.8859934853420199</v>
      </c>
      <c r="Z26" s="42"/>
      <c r="AA26" s="42"/>
      <c r="AB26" s="42"/>
      <c r="AC26" s="42"/>
      <c r="AD26" s="42"/>
      <c r="AE26" s="42"/>
    </row>
    <row r="27" spans="1:31" ht="15.75" customHeight="1" x14ac:dyDescent="0.25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 x14ac:dyDescent="0.25">
      <c r="A28" s="5" t="s">
        <v>44</v>
      </c>
      <c r="B28" s="6" t="s">
        <v>26</v>
      </c>
      <c r="C28" s="11">
        <v>425.3</v>
      </c>
      <c r="D28" s="29">
        <v>105</v>
      </c>
      <c r="E28" s="29">
        <v>23</v>
      </c>
      <c r="F28" s="30">
        <f>E28/C28</f>
        <v>5.407947331295556E-2</v>
      </c>
      <c r="G28" s="29">
        <v>5</v>
      </c>
      <c r="H28" s="29">
        <f>G28*100/D28</f>
        <v>4.7619047619047619</v>
      </c>
      <c r="I28" s="29">
        <v>0</v>
      </c>
      <c r="J28" s="29">
        <v>0</v>
      </c>
      <c r="K28" s="29">
        <v>0</v>
      </c>
      <c r="L28" s="29">
        <v>3</v>
      </c>
      <c r="M28" s="29">
        <v>2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</v>
      </c>
      <c r="W28" s="29">
        <v>5</v>
      </c>
      <c r="X28" s="35">
        <v>1</v>
      </c>
      <c r="Y28" s="35">
        <v>5</v>
      </c>
      <c r="Z28" s="35">
        <v>0</v>
      </c>
      <c r="AA28" s="35">
        <v>0</v>
      </c>
      <c r="AB28" s="35">
        <v>0</v>
      </c>
      <c r="AC28" s="35">
        <v>0</v>
      </c>
      <c r="AD28" s="35">
        <v>1</v>
      </c>
      <c r="AE28" s="35">
        <v>0</v>
      </c>
    </row>
    <row r="29" spans="1:31" ht="51" x14ac:dyDescent="0.25">
      <c r="A29" s="5" t="s">
        <v>46</v>
      </c>
      <c r="B29" s="6" t="s">
        <v>39</v>
      </c>
      <c r="C29" s="11">
        <v>61.19</v>
      </c>
      <c r="D29" s="29">
        <v>8</v>
      </c>
      <c r="E29" s="29">
        <v>46</v>
      </c>
      <c r="F29" s="30">
        <f>E29/C29</f>
        <v>0.75175682301029578</v>
      </c>
      <c r="G29" s="29">
        <v>0</v>
      </c>
      <c r="H29" s="29">
        <f>G29*100/D29</f>
        <v>0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29">
        <v>0</v>
      </c>
      <c r="V29" s="29">
        <v>2</v>
      </c>
      <c r="W29" s="29">
        <v>5</v>
      </c>
      <c r="X29" s="42">
        <v>2</v>
      </c>
      <c r="Y29" s="32">
        <v>4.3</v>
      </c>
      <c r="Z29" s="32"/>
      <c r="AA29" s="32"/>
      <c r="AB29" s="32"/>
      <c r="AC29" s="32"/>
      <c r="AD29" s="32"/>
      <c r="AE29" s="32"/>
    </row>
    <row r="30" spans="1:31" ht="15.75" x14ac:dyDescent="0.25">
      <c r="A30" s="5" t="s">
        <v>48</v>
      </c>
      <c r="B30" s="6" t="s">
        <v>41</v>
      </c>
      <c r="C30" s="11">
        <v>79.22</v>
      </c>
      <c r="D30" s="29">
        <v>104</v>
      </c>
      <c r="E30" s="29">
        <v>133</v>
      </c>
      <c r="F30" s="30">
        <f>E30/C30</f>
        <v>1.6788689724816965</v>
      </c>
      <c r="G30" s="29">
        <v>5</v>
      </c>
      <c r="H30" s="29">
        <f>G30*100/D30</f>
        <v>4.8076923076923075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f>O30*100/G30</f>
        <v>0</v>
      </c>
      <c r="V30" s="29">
        <v>6</v>
      </c>
      <c r="W30" s="29">
        <v>5</v>
      </c>
      <c r="X30" s="35">
        <v>6</v>
      </c>
      <c r="Y30" s="31">
        <v>4.5</v>
      </c>
      <c r="Z30" s="31"/>
      <c r="AA30" s="31"/>
      <c r="AB30" s="31"/>
      <c r="AC30" s="31"/>
      <c r="AD30" s="31"/>
      <c r="AE30" s="31"/>
    </row>
    <row r="31" spans="1:31" ht="15.75" x14ac:dyDescent="0.25">
      <c r="A31" s="5" t="s">
        <v>50</v>
      </c>
      <c r="B31" s="6" t="s">
        <v>43</v>
      </c>
      <c r="C31" s="7">
        <v>80.819999999999993</v>
      </c>
      <c r="D31" s="29">
        <v>68</v>
      </c>
      <c r="E31" s="29">
        <v>86</v>
      </c>
      <c r="F31" s="30">
        <f>E31/C31</f>
        <v>1.0640930462756744</v>
      </c>
      <c r="G31" s="29">
        <v>2</v>
      </c>
      <c r="H31" s="29">
        <f>G31*100/D31</f>
        <v>2.9411764705882355</v>
      </c>
      <c r="I31" s="29"/>
      <c r="J31" s="29"/>
      <c r="K31" s="29"/>
      <c r="L31" s="29"/>
      <c r="M31" s="29"/>
      <c r="N31" s="29"/>
      <c r="O31" s="29">
        <v>1</v>
      </c>
      <c r="P31" s="29"/>
      <c r="Q31" s="29"/>
      <c r="R31" s="29"/>
      <c r="S31" s="29"/>
      <c r="T31" s="29"/>
      <c r="U31" s="29">
        <f>O31*100/G31</f>
        <v>50</v>
      </c>
      <c r="V31" s="29">
        <v>4</v>
      </c>
      <c r="W31" s="29">
        <v>5</v>
      </c>
      <c r="X31" s="35">
        <v>4</v>
      </c>
      <c r="Y31" s="31">
        <v>4.5999999999999996</v>
      </c>
      <c r="Z31" s="31"/>
      <c r="AA31" s="31"/>
      <c r="AB31" s="31"/>
      <c r="AC31" s="31"/>
      <c r="AD31" s="31"/>
      <c r="AE31" s="31"/>
    </row>
    <row r="32" spans="1:31" ht="15.75" customHeight="1" x14ac:dyDescent="0.25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s="36" customFormat="1" ht="15.75" x14ac:dyDescent="0.25">
      <c r="A33" s="5" t="s">
        <v>52</v>
      </c>
      <c r="B33" s="6" t="s">
        <v>45</v>
      </c>
      <c r="C33" s="11">
        <v>222.18</v>
      </c>
      <c r="D33" s="29">
        <v>82</v>
      </c>
      <c r="E33" s="29">
        <v>135</v>
      </c>
      <c r="F33" s="30">
        <f>E33/C33</f>
        <v>0.60761544693491765</v>
      </c>
      <c r="G33" s="29">
        <v>4</v>
      </c>
      <c r="H33" s="30">
        <f>G33*100/D33</f>
        <v>4.8780487804878048</v>
      </c>
      <c r="I33" s="29">
        <v>0</v>
      </c>
      <c r="J33" s="29">
        <v>0</v>
      </c>
      <c r="K33" s="29">
        <v>0</v>
      </c>
      <c r="L33" s="29">
        <v>3</v>
      </c>
      <c r="M33" s="29">
        <v>1</v>
      </c>
      <c r="N33" s="29">
        <v>0</v>
      </c>
      <c r="O33" s="29">
        <v>1</v>
      </c>
      <c r="P33" s="29">
        <v>0</v>
      </c>
      <c r="Q33" s="29">
        <v>0</v>
      </c>
      <c r="R33" s="29">
        <v>1</v>
      </c>
      <c r="S33" s="29">
        <v>0</v>
      </c>
      <c r="T33" s="29">
        <v>0</v>
      </c>
      <c r="U33" s="29">
        <f>O33*100/G33</f>
        <v>25</v>
      </c>
      <c r="V33" s="29">
        <v>6</v>
      </c>
      <c r="W33" s="29">
        <v>5</v>
      </c>
      <c r="X33" s="42">
        <v>6</v>
      </c>
      <c r="Y33" s="42">
        <v>4.4000000000000004</v>
      </c>
      <c r="Z33" s="42">
        <v>0</v>
      </c>
      <c r="AA33" s="42">
        <v>0</v>
      </c>
      <c r="AB33" s="42">
        <v>0</v>
      </c>
      <c r="AC33" s="42">
        <v>4</v>
      </c>
      <c r="AD33" s="42">
        <v>2</v>
      </c>
      <c r="AE33" s="42">
        <v>0</v>
      </c>
    </row>
    <row r="34" spans="1:31" ht="38.25" x14ac:dyDescent="0.25">
      <c r="A34" s="5" t="s">
        <v>53</v>
      </c>
      <c r="B34" s="6" t="s">
        <v>47</v>
      </c>
      <c r="C34" s="11">
        <v>143.47</v>
      </c>
      <c r="D34" s="29">
        <v>22</v>
      </c>
      <c r="E34" s="29">
        <v>22</v>
      </c>
      <c r="F34" s="30">
        <f>E34/C34</f>
        <v>0.15334216212448595</v>
      </c>
      <c r="G34" s="29">
        <v>0</v>
      </c>
      <c r="H34" s="30">
        <f>G34*100/D34</f>
        <v>0</v>
      </c>
      <c r="I34" s="29"/>
      <c r="J34" s="29"/>
      <c r="K34" s="29"/>
      <c r="L34" s="29"/>
      <c r="M34" s="29"/>
      <c r="N34" s="29"/>
      <c r="O34" s="29">
        <v>0</v>
      </c>
      <c r="P34" s="29"/>
      <c r="Q34" s="29"/>
      <c r="R34" s="29"/>
      <c r="S34" s="29"/>
      <c r="T34" s="29"/>
      <c r="U34" s="29">
        <v>0</v>
      </c>
      <c r="V34" s="29">
        <v>1</v>
      </c>
      <c r="W34" s="29">
        <v>5</v>
      </c>
      <c r="X34" s="42">
        <v>0</v>
      </c>
      <c r="Y34" s="32">
        <v>0</v>
      </c>
      <c r="Z34" s="32"/>
      <c r="AA34" s="32"/>
      <c r="AB34" s="32"/>
      <c r="AC34" s="32"/>
      <c r="AD34" s="32"/>
      <c r="AE34" s="32"/>
    </row>
    <row r="35" spans="1:31" ht="38.25" x14ac:dyDescent="0.25">
      <c r="A35" s="5" t="s">
        <v>55</v>
      </c>
      <c r="B35" s="6" t="s">
        <v>49</v>
      </c>
      <c r="C35" s="11">
        <v>12.04</v>
      </c>
      <c r="D35" s="29">
        <v>1</v>
      </c>
      <c r="E35" s="29">
        <v>2</v>
      </c>
      <c r="F35" s="30">
        <f>E35/C35</f>
        <v>0.16611295681063123</v>
      </c>
      <c r="G35" s="29">
        <v>0</v>
      </c>
      <c r="H35" s="30">
        <f>G35*100/D35</f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0</v>
      </c>
      <c r="W35" s="29">
        <v>0</v>
      </c>
      <c r="X35" s="42">
        <v>0</v>
      </c>
      <c r="Y35" s="42">
        <v>0</v>
      </c>
      <c r="Z35" s="42"/>
      <c r="AA35" s="42"/>
      <c r="AB35" s="42"/>
      <c r="AC35" s="42"/>
      <c r="AD35" s="42"/>
      <c r="AE35" s="42"/>
    </row>
    <row r="36" spans="1:31" ht="15.75" x14ac:dyDescent="0.25">
      <c r="A36" s="5" t="s">
        <v>57</v>
      </c>
      <c r="B36" s="12" t="s">
        <v>51</v>
      </c>
      <c r="C36" s="13">
        <v>51.435000000000002</v>
      </c>
      <c r="D36" s="29">
        <v>20</v>
      </c>
      <c r="E36" s="29">
        <v>34</v>
      </c>
      <c r="F36" s="30">
        <f>E36/C36</f>
        <v>0.66102848255079227</v>
      </c>
      <c r="G36" s="29">
        <v>1</v>
      </c>
      <c r="H36" s="30">
        <f>G36*100/D36</f>
        <v>5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1</v>
      </c>
      <c r="W36" s="29">
        <v>5</v>
      </c>
      <c r="X36" s="42">
        <v>1</v>
      </c>
      <c r="Y36" s="42">
        <v>2.9</v>
      </c>
      <c r="Z36" s="42"/>
      <c r="AA36" s="42"/>
      <c r="AB36" s="42"/>
      <c r="AC36" s="42"/>
      <c r="AD36" s="42"/>
      <c r="AE36" s="42"/>
    </row>
    <row r="37" spans="1:31" ht="15.75" customHeight="1" x14ac:dyDescent="0.25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15.75" x14ac:dyDescent="0.25">
      <c r="A38" s="14" t="s">
        <v>59</v>
      </c>
      <c r="B38" s="10" t="s">
        <v>45</v>
      </c>
      <c r="C38" s="15">
        <v>163.22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</row>
    <row r="39" spans="1:31" ht="38.25" x14ac:dyDescent="0.25">
      <c r="A39" s="14" t="s">
        <v>60</v>
      </c>
      <c r="B39" s="10" t="s">
        <v>54</v>
      </c>
      <c r="C39" s="15">
        <v>279.41699999999997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/>
      <c r="J39" s="34"/>
      <c r="K39" s="34"/>
      <c r="L39" s="34"/>
      <c r="M39" s="34"/>
      <c r="N39" s="34"/>
      <c r="O39" s="34">
        <v>0</v>
      </c>
      <c r="P39" s="34"/>
      <c r="Q39" s="34"/>
      <c r="R39" s="34"/>
      <c r="S39" s="34"/>
      <c r="T39" s="34"/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/>
      <c r="AA39" s="34"/>
      <c r="AB39" s="34"/>
      <c r="AC39" s="34"/>
      <c r="AD39" s="34"/>
      <c r="AE39" s="34"/>
    </row>
    <row r="40" spans="1:31" ht="51" x14ac:dyDescent="0.25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 x14ac:dyDescent="0.25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15.75" x14ac:dyDescent="0.25">
      <c r="A42" s="14" t="s">
        <v>264</v>
      </c>
      <c r="B42" s="6" t="s">
        <v>368</v>
      </c>
      <c r="C42" s="11">
        <v>64.3</v>
      </c>
      <c r="D42" s="29">
        <v>12</v>
      </c>
      <c r="E42" s="29">
        <v>21</v>
      </c>
      <c r="F42" s="49">
        <f>E42/C42</f>
        <v>0.32659409020217733</v>
      </c>
      <c r="G42" s="29">
        <v>0</v>
      </c>
      <c r="H42" s="48">
        <f>G42*100/D42</f>
        <v>0</v>
      </c>
      <c r="I42" s="29"/>
      <c r="J42" s="29"/>
      <c r="K42" s="29"/>
      <c r="L42" s="29"/>
      <c r="M42" s="29"/>
      <c r="N42" s="29"/>
      <c r="O42" s="29">
        <v>0</v>
      </c>
      <c r="P42" s="29"/>
      <c r="Q42" s="29"/>
      <c r="R42" s="29"/>
      <c r="S42" s="29"/>
      <c r="T42" s="29"/>
      <c r="U42" s="34">
        <v>0</v>
      </c>
      <c r="V42" s="29">
        <v>0</v>
      </c>
      <c r="W42" s="29">
        <v>0</v>
      </c>
      <c r="X42" s="42">
        <v>0</v>
      </c>
      <c r="Y42" s="32">
        <v>0</v>
      </c>
      <c r="Z42" s="32"/>
      <c r="AA42" s="32"/>
      <c r="AB42" s="32"/>
      <c r="AC42" s="32"/>
      <c r="AD42" s="32"/>
      <c r="AE42" s="32"/>
    </row>
    <row r="43" spans="1:31" ht="15.75" customHeight="1" x14ac:dyDescent="0.25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 x14ac:dyDescent="0.25">
      <c r="A44" s="5" t="s">
        <v>66</v>
      </c>
      <c r="B44" s="10" t="s">
        <v>26</v>
      </c>
      <c r="C44" s="11">
        <v>817.66</v>
      </c>
      <c r="D44" s="29">
        <v>430</v>
      </c>
      <c r="E44" s="29">
        <v>348</v>
      </c>
      <c r="F44" s="30">
        <f>E44/C44</f>
        <v>0.42560477460068979</v>
      </c>
      <c r="G44" s="29">
        <v>16</v>
      </c>
      <c r="H44" s="30">
        <f>G44*100/D44</f>
        <v>3.7209302325581395</v>
      </c>
      <c r="I44" s="29">
        <v>0</v>
      </c>
      <c r="J44" s="29">
        <v>0</v>
      </c>
      <c r="K44" s="29">
        <v>0</v>
      </c>
      <c r="L44" s="29">
        <v>12</v>
      </c>
      <c r="M44" s="29">
        <v>4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17</v>
      </c>
      <c r="W44" s="29">
        <v>5</v>
      </c>
      <c r="X44" s="42">
        <v>17</v>
      </c>
      <c r="Y44" s="50">
        <f>X44*100/E44</f>
        <v>4.8850574712643677</v>
      </c>
      <c r="Z44" s="42">
        <v>0</v>
      </c>
      <c r="AA44" s="42">
        <v>0</v>
      </c>
      <c r="AB44" s="42">
        <v>0</v>
      </c>
      <c r="AC44" s="42">
        <v>12</v>
      </c>
      <c r="AD44" s="42">
        <v>5</v>
      </c>
      <c r="AE44" s="42">
        <v>0</v>
      </c>
    </row>
    <row r="45" spans="1:31" ht="15.75" x14ac:dyDescent="0.25">
      <c r="A45" s="5" t="s">
        <v>67</v>
      </c>
      <c r="B45" s="10" t="s">
        <v>61</v>
      </c>
      <c r="C45" s="11">
        <v>120.74</v>
      </c>
      <c r="D45" s="29">
        <v>717</v>
      </c>
      <c r="E45" s="29">
        <v>902</v>
      </c>
      <c r="F45" s="30">
        <f>E45/C45</f>
        <v>7.4705979791287067</v>
      </c>
      <c r="G45" s="29">
        <v>35</v>
      </c>
      <c r="H45" s="30">
        <f>G45*100/D45</f>
        <v>4.8814504881450489</v>
      </c>
      <c r="I45" s="29"/>
      <c r="J45" s="29"/>
      <c r="K45" s="29"/>
      <c r="L45" s="29"/>
      <c r="M45" s="29"/>
      <c r="N45" s="29"/>
      <c r="O45" s="29">
        <v>32</v>
      </c>
      <c r="P45" s="29"/>
      <c r="Q45" s="29"/>
      <c r="R45" s="29"/>
      <c r="S45" s="29"/>
      <c r="T45" s="29"/>
      <c r="U45" s="29">
        <f>O45*100/G45</f>
        <v>91.428571428571431</v>
      </c>
      <c r="V45" s="29">
        <v>45</v>
      </c>
      <c r="W45" s="29">
        <v>5</v>
      </c>
      <c r="X45" s="42">
        <v>45</v>
      </c>
      <c r="Y45" s="32">
        <v>4.9000000000000004</v>
      </c>
      <c r="Z45" s="32"/>
      <c r="AA45" s="32"/>
      <c r="AB45" s="32"/>
      <c r="AC45" s="32"/>
      <c r="AD45" s="32"/>
      <c r="AE45" s="32"/>
    </row>
    <row r="46" spans="1:31" ht="15.75" x14ac:dyDescent="0.25">
      <c r="A46" s="5" t="s">
        <v>265</v>
      </c>
      <c r="B46" s="12" t="s">
        <v>63</v>
      </c>
      <c r="C46" s="11">
        <v>152.26</v>
      </c>
      <c r="D46" s="29">
        <v>937</v>
      </c>
      <c r="E46" s="29">
        <v>891</v>
      </c>
      <c r="F46" s="30">
        <f>E46/C46</f>
        <v>5.8518323919611195</v>
      </c>
      <c r="G46" s="29">
        <v>46</v>
      </c>
      <c r="H46" s="30">
        <f>G46*100/D46</f>
        <v>4.909284951974386</v>
      </c>
      <c r="I46" s="29"/>
      <c r="J46" s="29"/>
      <c r="K46" s="29"/>
      <c r="L46" s="29"/>
      <c r="M46" s="29"/>
      <c r="N46" s="29"/>
      <c r="O46" s="29">
        <v>35</v>
      </c>
      <c r="P46" s="29"/>
      <c r="Q46" s="29"/>
      <c r="R46" s="29"/>
      <c r="S46" s="29"/>
      <c r="T46" s="29"/>
      <c r="U46" s="29">
        <f>O46*100/G46</f>
        <v>76.086956521739125</v>
      </c>
      <c r="V46" s="29">
        <v>44</v>
      </c>
      <c r="W46" s="29">
        <v>5</v>
      </c>
      <c r="X46" s="42">
        <v>44</v>
      </c>
      <c r="Y46" s="32">
        <v>4.9000000000000004</v>
      </c>
      <c r="Z46" s="32"/>
      <c r="AA46" s="32"/>
      <c r="AB46" s="32"/>
      <c r="AC46" s="32"/>
      <c r="AD46" s="32"/>
      <c r="AE46" s="32"/>
    </row>
    <row r="47" spans="1:31" ht="38.25" x14ac:dyDescent="0.25">
      <c r="A47" s="5" t="s">
        <v>266</v>
      </c>
      <c r="B47" s="10" t="s">
        <v>65</v>
      </c>
      <c r="C47" s="13">
        <v>269.19799999999998</v>
      </c>
      <c r="D47" s="29">
        <v>69</v>
      </c>
      <c r="E47" s="29">
        <v>83</v>
      </c>
      <c r="F47" s="30">
        <f>E47/C47</f>
        <v>0.30832324162883828</v>
      </c>
      <c r="G47" s="29">
        <v>2</v>
      </c>
      <c r="H47" s="30">
        <f>G47*100/D47</f>
        <v>2.8985507246376812</v>
      </c>
      <c r="I47" s="29"/>
      <c r="J47" s="29"/>
      <c r="K47" s="29"/>
      <c r="L47" s="29"/>
      <c r="M47" s="29"/>
      <c r="N47" s="29"/>
      <c r="O47" s="29">
        <v>1</v>
      </c>
      <c r="P47" s="29"/>
      <c r="Q47" s="29"/>
      <c r="R47" s="29"/>
      <c r="S47" s="29"/>
      <c r="T47" s="29"/>
      <c r="U47" s="29">
        <f>O47*100/G47</f>
        <v>50</v>
      </c>
      <c r="V47" s="29">
        <v>4</v>
      </c>
      <c r="W47" s="29">
        <v>5</v>
      </c>
      <c r="X47" s="42">
        <v>4</v>
      </c>
      <c r="Y47" s="32">
        <v>4.9000000000000004</v>
      </c>
      <c r="Z47" s="32"/>
      <c r="AA47" s="32"/>
      <c r="AB47" s="32"/>
      <c r="AC47" s="32"/>
      <c r="AD47" s="32"/>
      <c r="AE47" s="32"/>
    </row>
    <row r="48" spans="1:31" ht="15.75" customHeight="1" x14ac:dyDescent="0.25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 x14ac:dyDescent="0.25">
      <c r="A49" s="5" t="s">
        <v>69</v>
      </c>
      <c r="B49" s="6" t="s">
        <v>26</v>
      </c>
      <c r="C49" s="11">
        <v>257.81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ht="38.25" x14ac:dyDescent="0.25">
      <c r="A50" s="5" t="s">
        <v>70</v>
      </c>
      <c r="B50" s="6" t="s">
        <v>246</v>
      </c>
      <c r="C50" s="7">
        <v>177.816</v>
      </c>
      <c r="D50" s="29">
        <v>100</v>
      </c>
      <c r="E50" s="29">
        <v>122</v>
      </c>
      <c r="F50" s="30">
        <f>E50/C50</f>
        <v>0.68610248796508755</v>
      </c>
      <c r="G50" s="29">
        <v>5</v>
      </c>
      <c r="H50" s="29">
        <f>G50*100/D50</f>
        <v>5</v>
      </c>
      <c r="I50" s="29"/>
      <c r="J50" s="29"/>
      <c r="K50" s="29"/>
      <c r="L50" s="29"/>
      <c r="M50" s="29"/>
      <c r="N50" s="29"/>
      <c r="O50" s="29">
        <v>3</v>
      </c>
      <c r="P50" s="29"/>
      <c r="Q50" s="29"/>
      <c r="R50" s="29"/>
      <c r="S50" s="29"/>
      <c r="T50" s="29"/>
      <c r="U50" s="29">
        <f>O50*100/G50</f>
        <v>60</v>
      </c>
      <c r="V50" s="29">
        <v>6</v>
      </c>
      <c r="W50" s="29">
        <v>5</v>
      </c>
      <c r="X50" s="42">
        <v>6</v>
      </c>
      <c r="Y50" s="32">
        <v>4.9000000000000004</v>
      </c>
      <c r="Z50" s="32"/>
      <c r="AA50" s="32"/>
      <c r="AB50" s="32"/>
      <c r="AC50" s="32"/>
      <c r="AD50" s="32"/>
      <c r="AE50" s="32"/>
    </row>
    <row r="51" spans="1:31" ht="15.75" x14ac:dyDescent="0.2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30"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29">
        <v>0</v>
      </c>
      <c r="V51" s="29">
        <v>0</v>
      </c>
      <c r="W51" s="29">
        <v>0</v>
      </c>
      <c r="X51" s="42">
        <v>0</v>
      </c>
      <c r="Y51" s="32">
        <v>0</v>
      </c>
      <c r="Z51" s="32"/>
      <c r="AA51" s="32"/>
      <c r="AB51" s="32"/>
      <c r="AC51" s="32"/>
      <c r="AD51" s="32"/>
      <c r="AE51" s="32"/>
    </row>
    <row r="52" spans="1:31" ht="25.5" x14ac:dyDescent="0.25">
      <c r="A52" s="5" t="s">
        <v>269</v>
      </c>
      <c r="B52" s="6" t="s">
        <v>248</v>
      </c>
      <c r="C52" s="11">
        <v>15.534000000000001</v>
      </c>
      <c r="D52" s="29">
        <v>40</v>
      </c>
      <c r="E52" s="29">
        <v>15</v>
      </c>
      <c r="F52" s="30">
        <f>E52/C52</f>
        <v>0.9656237929702588</v>
      </c>
      <c r="G52" s="29">
        <v>2</v>
      </c>
      <c r="H52" s="29">
        <f>G52*100/D52</f>
        <v>5</v>
      </c>
      <c r="I52" s="29"/>
      <c r="J52" s="29"/>
      <c r="K52" s="29"/>
      <c r="L52" s="29"/>
      <c r="M52" s="29"/>
      <c r="N52" s="29"/>
      <c r="O52" s="29">
        <v>1</v>
      </c>
      <c r="P52" s="29"/>
      <c r="Q52" s="29"/>
      <c r="R52" s="29"/>
      <c r="S52" s="29"/>
      <c r="T52" s="29"/>
      <c r="U52" s="29">
        <f>O52*100/G52</f>
        <v>50</v>
      </c>
      <c r="V52" s="29">
        <v>0</v>
      </c>
      <c r="W52" s="29">
        <v>5</v>
      </c>
      <c r="X52" s="42">
        <v>0</v>
      </c>
      <c r="Y52" s="32">
        <v>0</v>
      </c>
      <c r="Z52" s="32"/>
      <c r="AA52" s="32"/>
      <c r="AB52" s="32"/>
      <c r="AC52" s="32"/>
      <c r="AD52" s="32"/>
      <c r="AE52" s="32"/>
    </row>
    <row r="53" spans="1:31" ht="25.5" x14ac:dyDescent="0.25">
      <c r="A53" s="5" t="s">
        <v>270</v>
      </c>
      <c r="B53" s="6" t="s">
        <v>249</v>
      </c>
      <c r="C53" s="11">
        <v>14.592000000000001</v>
      </c>
      <c r="D53" s="29">
        <v>20</v>
      </c>
      <c r="E53" s="29">
        <v>0</v>
      </c>
      <c r="F53" s="30">
        <f>E53/C53</f>
        <v>0</v>
      </c>
      <c r="G53" s="29">
        <v>1</v>
      </c>
      <c r="H53" s="29">
        <f>G53*100/D53</f>
        <v>5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f>O53*100/G53</f>
        <v>0</v>
      </c>
      <c r="V53" s="29">
        <v>0</v>
      </c>
      <c r="W53" s="29">
        <v>0</v>
      </c>
      <c r="X53" s="42">
        <v>0</v>
      </c>
      <c r="Y53" s="32">
        <v>0</v>
      </c>
      <c r="Z53" s="32"/>
      <c r="AA53" s="32"/>
      <c r="AB53" s="32"/>
      <c r="AC53" s="32"/>
      <c r="AD53" s="32"/>
      <c r="AE53" s="32"/>
    </row>
    <row r="54" spans="1:31" ht="15.75" x14ac:dyDescent="0.25">
      <c r="A54" s="5" t="s">
        <v>271</v>
      </c>
      <c r="B54" s="20" t="s">
        <v>250</v>
      </c>
      <c r="C54" s="9">
        <v>9.7159999999999993</v>
      </c>
      <c r="D54" s="29">
        <v>12</v>
      </c>
      <c r="E54" s="29">
        <v>7</v>
      </c>
      <c r="F54" s="30">
        <f>E54/C54</f>
        <v>0.72046109510086465</v>
      </c>
      <c r="G54" s="29">
        <v>0</v>
      </c>
      <c r="H54" s="29">
        <f>G54*100/D54</f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5</v>
      </c>
      <c r="X54" s="42">
        <v>0</v>
      </c>
      <c r="Y54" s="32">
        <v>0</v>
      </c>
      <c r="Z54" s="32"/>
      <c r="AA54" s="32"/>
      <c r="AB54" s="32"/>
      <c r="AC54" s="32"/>
      <c r="AD54" s="32"/>
      <c r="AE54" s="32"/>
    </row>
    <row r="55" spans="1:31" ht="15.75" customHeight="1" x14ac:dyDescent="0.25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 x14ac:dyDescent="0.25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 x14ac:dyDescent="0.25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ht="15.75" customHeight="1" x14ac:dyDescent="0.25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 x14ac:dyDescent="0.25">
      <c r="A59" s="5" t="s">
        <v>75</v>
      </c>
      <c r="B59" s="6" t="s">
        <v>45</v>
      </c>
      <c r="C59" s="11">
        <v>4100.01</v>
      </c>
      <c r="D59" s="29">
        <v>6868</v>
      </c>
      <c r="E59" s="29">
        <v>5740</v>
      </c>
      <c r="F59" s="30">
        <f>E59/C59</f>
        <v>1.399996585374182</v>
      </c>
      <c r="G59" s="29">
        <v>200</v>
      </c>
      <c r="H59" s="29">
        <f>G59*100/D59</f>
        <v>2.9120559114735003</v>
      </c>
      <c r="I59" s="29">
        <v>80</v>
      </c>
      <c r="J59" s="29">
        <v>0</v>
      </c>
      <c r="K59" s="29">
        <v>0</v>
      </c>
      <c r="L59" s="29">
        <v>90</v>
      </c>
      <c r="M59" s="29">
        <v>30</v>
      </c>
      <c r="N59" s="29">
        <v>0</v>
      </c>
      <c r="O59" s="29">
        <v>18</v>
      </c>
      <c r="P59" s="29">
        <v>0</v>
      </c>
      <c r="Q59" s="29">
        <v>0</v>
      </c>
      <c r="R59" s="29">
        <v>18</v>
      </c>
      <c r="S59" s="29">
        <v>0</v>
      </c>
      <c r="T59" s="29">
        <v>0</v>
      </c>
      <c r="U59" s="29">
        <f>O59*100/G59</f>
        <v>9</v>
      </c>
      <c r="V59" s="29">
        <v>287</v>
      </c>
      <c r="W59" s="29">
        <v>5</v>
      </c>
      <c r="X59" s="35">
        <v>287</v>
      </c>
      <c r="Y59" s="35">
        <v>5</v>
      </c>
      <c r="Z59" s="35">
        <v>80</v>
      </c>
      <c r="AA59" s="35">
        <v>0</v>
      </c>
      <c r="AB59" s="35">
        <v>0</v>
      </c>
      <c r="AC59" s="35">
        <v>155</v>
      </c>
      <c r="AD59" s="35">
        <v>52</v>
      </c>
      <c r="AE59" s="35">
        <v>0</v>
      </c>
    </row>
    <row r="60" spans="1:31" s="36" customFormat="1" ht="15.75" x14ac:dyDescent="0.25">
      <c r="A60" s="5" t="s">
        <v>76</v>
      </c>
      <c r="B60" s="6" t="s">
        <v>74</v>
      </c>
      <c r="C60" s="11">
        <v>1069.01</v>
      </c>
      <c r="D60" s="29">
        <v>6500</v>
      </c>
      <c r="E60" s="29">
        <v>8979</v>
      </c>
      <c r="F60" s="30">
        <f>E60/C60</f>
        <v>8.3993601556580391</v>
      </c>
      <c r="G60" s="29">
        <v>324</v>
      </c>
      <c r="H60" s="29">
        <v>4.9000000000000004</v>
      </c>
      <c r="I60" s="29"/>
      <c r="J60" s="29"/>
      <c r="K60" s="29"/>
      <c r="L60" s="29"/>
      <c r="M60" s="29"/>
      <c r="N60" s="29"/>
      <c r="O60" s="29">
        <v>324</v>
      </c>
      <c r="P60" s="29"/>
      <c r="Q60" s="29"/>
      <c r="R60" s="29"/>
      <c r="S60" s="29"/>
      <c r="T60" s="29"/>
      <c r="U60" s="29">
        <v>100</v>
      </c>
      <c r="V60" s="29">
        <v>448</v>
      </c>
      <c r="W60" s="29">
        <v>5</v>
      </c>
      <c r="X60" s="35">
        <v>448</v>
      </c>
      <c r="Y60" s="35">
        <v>5</v>
      </c>
      <c r="Z60" s="35"/>
      <c r="AA60" s="35"/>
      <c r="AB60" s="35"/>
      <c r="AC60" s="35"/>
      <c r="AD60" s="35"/>
      <c r="AE60" s="35"/>
    </row>
    <row r="61" spans="1:31" ht="15.75" customHeight="1" x14ac:dyDescent="0.25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 x14ac:dyDescent="0.25">
      <c r="A62" s="5" t="s">
        <v>84</v>
      </c>
      <c r="B62" s="6" t="s">
        <v>26</v>
      </c>
      <c r="C62" s="11">
        <v>228.05840000000001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</row>
    <row r="63" spans="1:31" s="36" customFormat="1" ht="38.25" x14ac:dyDescent="0.25">
      <c r="A63" s="5" t="s">
        <v>85</v>
      </c>
      <c r="B63" s="10" t="s">
        <v>71</v>
      </c>
      <c r="C63" s="11">
        <v>80.239999999999995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/>
      <c r="J63" s="28"/>
      <c r="K63" s="28"/>
      <c r="L63" s="28"/>
      <c r="M63" s="28"/>
      <c r="N63" s="28"/>
      <c r="O63" s="28">
        <v>0</v>
      </c>
      <c r="P63" s="28"/>
      <c r="Q63" s="28"/>
      <c r="R63" s="28"/>
      <c r="S63" s="28"/>
      <c r="T63" s="28"/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51"/>
      <c r="AA63" s="51"/>
      <c r="AB63" s="51"/>
      <c r="AC63" s="51"/>
      <c r="AD63" s="51"/>
      <c r="AE63" s="51"/>
    </row>
    <row r="64" spans="1:31" ht="15.75" customHeight="1" x14ac:dyDescent="0.25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 x14ac:dyDescent="0.25">
      <c r="A65" s="5" t="s">
        <v>88</v>
      </c>
      <c r="B65" s="6" t="s">
        <v>45</v>
      </c>
      <c r="C65" s="11">
        <v>311.08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s="36" customFormat="1" ht="38.25" x14ac:dyDescent="0.25">
      <c r="A66" s="5" t="s">
        <v>89</v>
      </c>
      <c r="B66" s="6" t="s">
        <v>77</v>
      </c>
      <c r="C66" s="11">
        <v>291.77</v>
      </c>
      <c r="D66" s="29">
        <v>32</v>
      </c>
      <c r="E66" s="29">
        <v>27</v>
      </c>
      <c r="F66" s="30">
        <f t="shared" ref="F66:F73" si="1">E66/C66</f>
        <v>9.2538643452034136E-2</v>
      </c>
      <c r="G66" s="38">
        <v>0</v>
      </c>
      <c r="H66" s="33">
        <f>G66*100/D66</f>
        <v>0</v>
      </c>
      <c r="I66" s="29"/>
      <c r="J66" s="29"/>
      <c r="K66" s="29"/>
      <c r="L66" s="38"/>
      <c r="M66" s="29"/>
      <c r="N66" s="29"/>
      <c r="O66" s="29">
        <v>0</v>
      </c>
      <c r="P66" s="38"/>
      <c r="Q66" s="29"/>
      <c r="R66" s="38"/>
      <c r="S66" s="29"/>
      <c r="T66" s="29"/>
      <c r="U66" s="29">
        <v>0</v>
      </c>
      <c r="V66" s="29">
        <v>1</v>
      </c>
      <c r="W66" s="29">
        <v>5</v>
      </c>
      <c r="X66" s="42">
        <v>0</v>
      </c>
      <c r="Y66" s="42">
        <v>0</v>
      </c>
      <c r="Z66" s="42"/>
      <c r="AA66" s="42"/>
      <c r="AB66" s="42"/>
      <c r="AC66" s="42"/>
      <c r="AD66" s="42"/>
      <c r="AE66" s="42"/>
    </row>
    <row r="67" spans="1:31" s="36" customFormat="1" ht="38.25" x14ac:dyDescent="0.25">
      <c r="A67" s="5" t="s">
        <v>91</v>
      </c>
      <c r="B67" s="6" t="s">
        <v>78</v>
      </c>
      <c r="C67" s="11">
        <v>16</v>
      </c>
      <c r="D67" s="29">
        <v>0</v>
      </c>
      <c r="E67" s="29">
        <v>0</v>
      </c>
      <c r="F67" s="30">
        <f t="shared" si="1"/>
        <v>0</v>
      </c>
      <c r="G67" s="38">
        <v>0</v>
      </c>
      <c r="H67" s="33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0</v>
      </c>
      <c r="W67" s="29">
        <v>0</v>
      </c>
      <c r="X67" s="42">
        <v>0</v>
      </c>
      <c r="Y67" s="42">
        <v>0</v>
      </c>
      <c r="Z67" s="42"/>
      <c r="AA67" s="42"/>
      <c r="AB67" s="42"/>
      <c r="AC67" s="42"/>
      <c r="AD67" s="42"/>
      <c r="AE67" s="42"/>
    </row>
    <row r="68" spans="1:31" s="36" customFormat="1" ht="38.25" x14ac:dyDescent="0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30">
        <f t="shared" si="1"/>
        <v>0</v>
      </c>
      <c r="G68" s="38">
        <v>0</v>
      </c>
      <c r="H68" s="33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0</v>
      </c>
      <c r="X68" s="42">
        <v>0</v>
      </c>
      <c r="Y68" s="42">
        <v>0</v>
      </c>
      <c r="Z68" s="42"/>
      <c r="AA68" s="42"/>
      <c r="AB68" s="42"/>
      <c r="AC68" s="42"/>
      <c r="AD68" s="42"/>
      <c r="AE68" s="42"/>
    </row>
    <row r="69" spans="1:31" s="36" customFormat="1" ht="15.75" x14ac:dyDescent="0.2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73</v>
      </c>
      <c r="F69" s="30">
        <f t="shared" si="1"/>
        <v>8.3552706878791341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0</v>
      </c>
      <c r="W69" s="29">
        <v>0</v>
      </c>
      <c r="X69" s="42">
        <v>0</v>
      </c>
      <c r="Y69" s="42">
        <v>0</v>
      </c>
      <c r="Z69" s="42"/>
      <c r="AA69" s="42"/>
      <c r="AB69" s="42"/>
      <c r="AC69" s="42"/>
      <c r="AD69" s="42"/>
      <c r="AE69" s="42"/>
    </row>
    <row r="70" spans="1:31" s="36" customFormat="1" ht="25.5" x14ac:dyDescent="0.2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30">
        <f t="shared" si="1"/>
        <v>0</v>
      </c>
      <c r="G70" s="38">
        <v>0</v>
      </c>
      <c r="H70" s="33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0</v>
      </c>
      <c r="X70" s="42">
        <v>0</v>
      </c>
      <c r="Y70" s="42">
        <v>0</v>
      </c>
      <c r="Z70" s="42"/>
      <c r="AA70" s="42"/>
      <c r="AB70" s="42"/>
      <c r="AC70" s="42"/>
      <c r="AD70" s="42"/>
      <c r="AE70" s="42"/>
    </row>
    <row r="71" spans="1:31" s="36" customFormat="1" ht="15.75" x14ac:dyDescent="0.2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30">
        <f>E71/C71</f>
        <v>0</v>
      </c>
      <c r="G71" s="38">
        <v>0</v>
      </c>
      <c r="H71" s="33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0</v>
      </c>
      <c r="X71" s="42">
        <v>0</v>
      </c>
      <c r="Y71" s="42">
        <v>0</v>
      </c>
      <c r="Z71" s="42"/>
      <c r="AA71" s="42"/>
      <c r="AB71" s="42"/>
      <c r="AC71" s="42"/>
      <c r="AD71" s="42"/>
      <c r="AE71" s="42"/>
    </row>
    <row r="72" spans="1:31" s="36" customFormat="1" ht="15.75" x14ac:dyDescent="0.2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30">
        <f>E72/C72</f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0</v>
      </c>
      <c r="X72" s="42">
        <v>0</v>
      </c>
      <c r="Y72" s="42">
        <v>0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344</v>
      </c>
      <c r="B73" s="12" t="s">
        <v>345</v>
      </c>
      <c r="C73" s="11">
        <v>58.037999999999997</v>
      </c>
      <c r="D73" s="29">
        <v>0</v>
      </c>
      <c r="E73" s="29">
        <v>189</v>
      </c>
      <c r="F73" s="30">
        <f t="shared" si="1"/>
        <v>3.2564871291222994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9</v>
      </c>
      <c r="W73" s="29">
        <v>5</v>
      </c>
      <c r="X73" s="42">
        <v>9</v>
      </c>
      <c r="Y73" s="42">
        <v>5</v>
      </c>
      <c r="Z73" s="42"/>
      <c r="AA73" s="42"/>
      <c r="AB73" s="42"/>
      <c r="AC73" s="42"/>
      <c r="AD73" s="42"/>
      <c r="AE73" s="42"/>
    </row>
    <row r="74" spans="1:31" ht="15.75" x14ac:dyDescent="0.2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 x14ac:dyDescent="0.25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ht="38.25" x14ac:dyDescent="0.25">
      <c r="A76" s="16" t="s">
        <v>98</v>
      </c>
      <c r="B76" s="10" t="s">
        <v>86</v>
      </c>
      <c r="C76" s="13">
        <v>119.99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/>
      <c r="AA76" s="28"/>
      <c r="AB76" s="28"/>
      <c r="AC76" s="28"/>
      <c r="AD76" s="28"/>
      <c r="AE76" s="28"/>
    </row>
    <row r="77" spans="1:31" x14ac:dyDescent="0.25">
      <c r="A77" s="16" t="s">
        <v>100</v>
      </c>
      <c r="B77" s="10" t="s">
        <v>87</v>
      </c>
      <c r="C77" s="13">
        <v>273.73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 ht="15.75" customHeight="1" x14ac:dyDescent="0.25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 x14ac:dyDescent="0.25">
      <c r="A79" s="14" t="s">
        <v>107</v>
      </c>
      <c r="B79" s="10" t="s">
        <v>45</v>
      </c>
      <c r="C79" s="11">
        <v>204.64</v>
      </c>
      <c r="D79" s="29">
        <v>129</v>
      </c>
      <c r="E79" s="29">
        <v>92</v>
      </c>
      <c r="F79" s="30">
        <f>E79/C79</f>
        <v>0.44956997654417519</v>
      </c>
      <c r="G79" s="29">
        <v>4</v>
      </c>
      <c r="H79" s="33">
        <f>G79*100/D79</f>
        <v>3.1007751937984498</v>
      </c>
      <c r="I79" s="29">
        <v>0</v>
      </c>
      <c r="J79" s="29">
        <v>1</v>
      </c>
      <c r="K79" s="29">
        <v>0</v>
      </c>
      <c r="L79" s="29">
        <v>0</v>
      </c>
      <c r="M79" s="29">
        <v>3</v>
      </c>
      <c r="N79" s="29">
        <v>2</v>
      </c>
      <c r="O79" s="29">
        <v>1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>
        <f>O79*100/G79</f>
        <v>25</v>
      </c>
      <c r="V79" s="29">
        <v>4</v>
      </c>
      <c r="W79" s="29">
        <v>5</v>
      </c>
      <c r="X79" s="42">
        <v>2</v>
      </c>
      <c r="Y79" s="50">
        <f>X79*100/E79</f>
        <v>2.1739130434782608</v>
      </c>
      <c r="Z79" s="42">
        <v>0</v>
      </c>
      <c r="AA79" s="42">
        <v>0</v>
      </c>
      <c r="AB79" s="42">
        <v>0</v>
      </c>
      <c r="AC79" s="42">
        <v>1</v>
      </c>
      <c r="AD79" s="42">
        <v>1</v>
      </c>
      <c r="AE79" s="42">
        <v>0</v>
      </c>
    </row>
    <row r="80" spans="1:31" s="36" customFormat="1" ht="15.75" x14ac:dyDescent="0.25">
      <c r="A80" s="14"/>
      <c r="B80" s="10"/>
      <c r="C80" s="11"/>
      <c r="D80" s="29"/>
      <c r="E80" s="29"/>
      <c r="F80" s="30"/>
      <c r="G80" s="29">
        <v>3</v>
      </c>
      <c r="H80" s="33"/>
      <c r="I80" s="29"/>
      <c r="J80" s="29"/>
      <c r="K80" s="29"/>
      <c r="L80" s="29"/>
      <c r="M80" s="29"/>
      <c r="N80" s="29"/>
      <c r="O80" s="29">
        <v>0</v>
      </c>
      <c r="P80" s="29"/>
      <c r="Q80" s="29"/>
      <c r="R80" s="29"/>
      <c r="S80" s="29"/>
      <c r="T80" s="29"/>
      <c r="U80" s="29"/>
      <c r="V80" s="29"/>
      <c r="W80" s="29"/>
      <c r="X80" s="42">
        <v>2</v>
      </c>
      <c r="Y80" s="50"/>
      <c r="Z80" s="42"/>
      <c r="AA80" s="42"/>
      <c r="AB80" s="42"/>
      <c r="AC80" s="42">
        <v>1</v>
      </c>
      <c r="AD80" s="42">
        <v>1</v>
      </c>
      <c r="AE80" s="42"/>
    </row>
    <row r="81" spans="1:31" s="36" customFormat="1" ht="15.75" x14ac:dyDescent="0.25">
      <c r="A81" s="14" t="s">
        <v>108</v>
      </c>
      <c r="B81" s="6" t="s">
        <v>90</v>
      </c>
      <c r="C81" s="11">
        <v>699.95899999999995</v>
      </c>
      <c r="D81" s="29">
        <v>4706</v>
      </c>
      <c r="E81" s="29">
        <v>5482</v>
      </c>
      <c r="F81" s="30">
        <f>E81/C81</f>
        <v>7.8318872962559238</v>
      </c>
      <c r="G81" s="29">
        <v>235</v>
      </c>
      <c r="H81" s="33">
        <f>G81*100/D81</f>
        <v>4.9936251593710157</v>
      </c>
      <c r="I81" s="29"/>
      <c r="J81" s="29"/>
      <c r="K81" s="29"/>
      <c r="L81" s="29"/>
      <c r="M81" s="29"/>
      <c r="N81" s="29"/>
      <c r="O81" s="29">
        <v>194</v>
      </c>
      <c r="P81" s="29"/>
      <c r="Q81" s="29"/>
      <c r="R81" s="29"/>
      <c r="S81" s="29"/>
      <c r="T81" s="29"/>
      <c r="U81" s="29">
        <f>O81*100/G81</f>
        <v>82.553191489361708</v>
      </c>
      <c r="V81" s="29">
        <v>274</v>
      </c>
      <c r="W81" s="29">
        <v>5</v>
      </c>
      <c r="X81" s="42">
        <v>274</v>
      </c>
      <c r="Y81" s="50">
        <f>X81*100/E81</f>
        <v>4.9981758482305727</v>
      </c>
      <c r="Z81" s="42"/>
      <c r="AA81" s="42"/>
      <c r="AB81" s="42"/>
      <c r="AC81" s="42"/>
      <c r="AD81" s="42"/>
      <c r="AE81" s="42"/>
    </row>
    <row r="82" spans="1:31" s="36" customFormat="1" ht="25.5" x14ac:dyDescent="0.25">
      <c r="A82" s="14" t="s">
        <v>110</v>
      </c>
      <c r="B82" s="6" t="s">
        <v>92</v>
      </c>
      <c r="C82" s="11">
        <v>354.61</v>
      </c>
      <c r="D82" s="29">
        <v>3382</v>
      </c>
      <c r="E82" s="29">
        <v>3400</v>
      </c>
      <c r="F82" s="30">
        <f>E82/C82</f>
        <v>9.5879980824003823</v>
      </c>
      <c r="G82" s="29">
        <v>169</v>
      </c>
      <c r="H82" s="33">
        <f>G82*100/D82</f>
        <v>4.9970431697220583</v>
      </c>
      <c r="I82" s="29"/>
      <c r="J82" s="29"/>
      <c r="K82" s="29"/>
      <c r="L82" s="29"/>
      <c r="M82" s="29"/>
      <c r="N82" s="29"/>
      <c r="O82" s="29">
        <v>149</v>
      </c>
      <c r="P82" s="29"/>
      <c r="Q82" s="29"/>
      <c r="R82" s="29"/>
      <c r="S82" s="29"/>
      <c r="T82" s="29"/>
      <c r="U82" s="29">
        <f>O82*100/G82</f>
        <v>88.165680473372788</v>
      </c>
      <c r="V82" s="29">
        <v>170</v>
      </c>
      <c r="W82" s="29">
        <v>5</v>
      </c>
      <c r="X82" s="42">
        <v>170</v>
      </c>
      <c r="Y82" s="50">
        <f>X82*100/E82</f>
        <v>5</v>
      </c>
      <c r="Z82" s="42"/>
      <c r="AA82" s="42"/>
      <c r="AB82" s="42"/>
      <c r="AC82" s="42"/>
      <c r="AD82" s="42"/>
      <c r="AE82" s="42"/>
    </row>
    <row r="83" spans="1:31" s="36" customFormat="1" ht="15.75" x14ac:dyDescent="0.25">
      <c r="A83" s="14" t="s">
        <v>112</v>
      </c>
      <c r="B83" s="6" t="s">
        <v>94</v>
      </c>
      <c r="C83" s="7">
        <v>22.882999999999999</v>
      </c>
      <c r="D83" s="29">
        <v>206</v>
      </c>
      <c r="E83" s="29">
        <v>206</v>
      </c>
      <c r="F83" s="30">
        <f>E83/C83</f>
        <v>9.0023161298780749</v>
      </c>
      <c r="G83" s="29">
        <v>9</v>
      </c>
      <c r="H83" s="33">
        <f>G83*100/D83</f>
        <v>4.3689320388349513</v>
      </c>
      <c r="I83" s="29"/>
      <c r="J83" s="29"/>
      <c r="K83" s="29"/>
      <c r="L83" s="29"/>
      <c r="M83" s="29"/>
      <c r="N83" s="29"/>
      <c r="O83" s="29">
        <v>6</v>
      </c>
      <c r="P83" s="29"/>
      <c r="Q83" s="29"/>
      <c r="R83" s="29"/>
      <c r="S83" s="29"/>
      <c r="T83" s="29"/>
      <c r="U83" s="29">
        <f>O83*100/G83</f>
        <v>66.666666666666671</v>
      </c>
      <c r="V83" s="29">
        <v>10</v>
      </c>
      <c r="W83" s="29">
        <v>5</v>
      </c>
      <c r="X83" s="42">
        <v>10</v>
      </c>
      <c r="Y83" s="50">
        <f>X83*100/E83</f>
        <v>4.8543689320388346</v>
      </c>
      <c r="Z83" s="42"/>
      <c r="AA83" s="42"/>
      <c r="AB83" s="42"/>
      <c r="AC83" s="42"/>
      <c r="AD83" s="42"/>
      <c r="AE83" s="42"/>
    </row>
    <row r="84" spans="1:31" s="36" customFormat="1" ht="15.75" x14ac:dyDescent="0.25">
      <c r="A84" s="14" t="s">
        <v>278</v>
      </c>
      <c r="B84" s="6" t="s">
        <v>96</v>
      </c>
      <c r="C84" s="11">
        <v>812.9</v>
      </c>
      <c r="D84" s="29">
        <v>3627</v>
      </c>
      <c r="E84" s="29">
        <v>4535</v>
      </c>
      <c r="F84" s="30">
        <f>E84/C84</f>
        <v>5.5787919793332517</v>
      </c>
      <c r="G84" s="29">
        <v>181</v>
      </c>
      <c r="H84" s="33">
        <f>G84*100/D84</f>
        <v>4.9903501516404738</v>
      </c>
      <c r="I84" s="29"/>
      <c r="J84" s="29"/>
      <c r="K84" s="29"/>
      <c r="L84" s="29"/>
      <c r="M84" s="29"/>
      <c r="N84" s="29"/>
      <c r="O84" s="29">
        <v>172</v>
      </c>
      <c r="P84" s="29"/>
      <c r="Q84" s="29"/>
      <c r="R84" s="29"/>
      <c r="S84" s="29"/>
      <c r="T84" s="29"/>
      <c r="U84" s="29">
        <f>O84*100/G84</f>
        <v>95.027624309392266</v>
      </c>
      <c r="V84" s="29">
        <v>226</v>
      </c>
      <c r="W84" s="29">
        <v>5</v>
      </c>
      <c r="X84" s="42">
        <v>226</v>
      </c>
      <c r="Y84" s="50">
        <f>X84*100/E84</f>
        <v>4.9834619625137817</v>
      </c>
      <c r="Z84" s="42"/>
      <c r="AA84" s="42"/>
      <c r="AB84" s="42"/>
      <c r="AC84" s="42"/>
      <c r="AD84" s="42"/>
      <c r="AE84" s="42"/>
    </row>
    <row r="85" spans="1:31" ht="15.75" customHeight="1" x14ac:dyDescent="0.25">
      <c r="A85" s="143" t="s">
        <v>279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31" s="36" customFormat="1" ht="15.75" x14ac:dyDescent="0.25">
      <c r="A86" s="14" t="s">
        <v>114</v>
      </c>
      <c r="B86" s="10" t="s">
        <v>45</v>
      </c>
      <c r="C86" s="11">
        <v>559.524</v>
      </c>
      <c r="D86" s="29">
        <v>590</v>
      </c>
      <c r="E86" s="29">
        <v>543</v>
      </c>
      <c r="F86" s="30">
        <f>E86/C86</f>
        <v>0.9704677547343814</v>
      </c>
      <c r="G86" s="29">
        <v>15</v>
      </c>
      <c r="H86" s="33">
        <f>G86*100/D86</f>
        <v>2.5423728813559321</v>
      </c>
      <c r="I86" s="29">
        <v>0</v>
      </c>
      <c r="J86" s="29">
        <v>0</v>
      </c>
      <c r="K86" s="29">
        <v>0</v>
      </c>
      <c r="L86" s="29">
        <v>11</v>
      </c>
      <c r="M86" s="29">
        <v>4</v>
      </c>
      <c r="N86" s="29">
        <v>0</v>
      </c>
      <c r="O86" s="29">
        <v>5</v>
      </c>
      <c r="P86" s="29">
        <v>0</v>
      </c>
      <c r="Q86" s="29">
        <v>0</v>
      </c>
      <c r="R86" s="29">
        <v>5</v>
      </c>
      <c r="S86" s="29">
        <v>0</v>
      </c>
      <c r="T86" s="29">
        <v>0</v>
      </c>
      <c r="U86" s="29">
        <f>O86*100/G86</f>
        <v>33.333333333333336</v>
      </c>
      <c r="V86" s="29">
        <v>27</v>
      </c>
      <c r="W86" s="29">
        <v>5</v>
      </c>
      <c r="X86" s="42">
        <v>27</v>
      </c>
      <c r="Y86" s="50">
        <f>X86*100/E86</f>
        <v>4.972375690607735</v>
      </c>
      <c r="Z86" s="42">
        <v>0</v>
      </c>
      <c r="AA86" s="42">
        <v>0</v>
      </c>
      <c r="AB86" s="42">
        <v>0</v>
      </c>
      <c r="AC86" s="42">
        <v>20</v>
      </c>
      <c r="AD86" s="42">
        <v>7</v>
      </c>
      <c r="AE86" s="42">
        <v>0</v>
      </c>
    </row>
    <row r="87" spans="1:31" ht="25.5" x14ac:dyDescent="0.25">
      <c r="A87" s="14" t="s">
        <v>115</v>
      </c>
      <c r="B87" s="10" t="s">
        <v>99</v>
      </c>
      <c r="C87" s="11">
        <v>396.81</v>
      </c>
      <c r="D87" s="29">
        <v>1614</v>
      </c>
      <c r="E87" s="29">
        <v>1910</v>
      </c>
      <c r="F87" s="30">
        <f t="shared" ref="F87:F93" si="2">E87/C87</f>
        <v>4.8133867594062654</v>
      </c>
      <c r="G87" s="29">
        <v>77</v>
      </c>
      <c r="H87" s="33">
        <f t="shared" ref="H87:H93" si="3">G87*100/D87</f>
        <v>4.7707558859975219</v>
      </c>
      <c r="I87" s="29"/>
      <c r="J87" s="29"/>
      <c r="K87" s="29"/>
      <c r="L87" s="29"/>
      <c r="M87" s="29"/>
      <c r="N87" s="29"/>
      <c r="O87" s="29">
        <v>56</v>
      </c>
      <c r="P87" s="29"/>
      <c r="Q87" s="29"/>
      <c r="R87" s="29"/>
      <c r="S87" s="29"/>
      <c r="T87" s="29"/>
      <c r="U87" s="29">
        <f t="shared" ref="U87:U93" si="4">O87*100/G87</f>
        <v>72.727272727272734</v>
      </c>
      <c r="V87" s="29">
        <v>95</v>
      </c>
      <c r="W87" s="29">
        <v>5</v>
      </c>
      <c r="X87" s="42">
        <v>95</v>
      </c>
      <c r="Y87" s="50">
        <f t="shared" ref="Y87:Y93" si="5">X87*100/E87</f>
        <v>4.9738219895287958</v>
      </c>
      <c r="Z87" s="32"/>
      <c r="AA87" s="32"/>
      <c r="AB87" s="32"/>
      <c r="AC87" s="32"/>
      <c r="AD87" s="32"/>
      <c r="AE87" s="32"/>
    </row>
    <row r="88" spans="1:31" ht="15.75" x14ac:dyDescent="0.25">
      <c r="A88" s="14"/>
      <c r="B88" s="10" t="s">
        <v>101</v>
      </c>
      <c r="C88" s="11">
        <v>143.51</v>
      </c>
      <c r="D88" s="29">
        <v>2049</v>
      </c>
      <c r="E88" s="29">
        <v>2860</v>
      </c>
      <c r="F88" s="30">
        <f t="shared" si="2"/>
        <v>19.928924813601842</v>
      </c>
      <c r="G88" s="29">
        <v>102</v>
      </c>
      <c r="H88" s="33">
        <f t="shared" si="3"/>
        <v>4.9780380673499272</v>
      </c>
      <c r="I88" s="29"/>
      <c r="J88" s="29"/>
      <c r="K88" s="29"/>
      <c r="L88" s="29"/>
      <c r="M88" s="29"/>
      <c r="N88" s="29"/>
      <c r="O88" s="29">
        <v>76</v>
      </c>
      <c r="P88" s="29"/>
      <c r="Q88" s="29"/>
      <c r="R88" s="29"/>
      <c r="S88" s="29"/>
      <c r="T88" s="29"/>
      <c r="U88" s="29">
        <f t="shared" si="4"/>
        <v>74.509803921568633</v>
      </c>
      <c r="V88" s="29">
        <v>143</v>
      </c>
      <c r="W88" s="29">
        <v>5</v>
      </c>
      <c r="X88" s="42">
        <v>143</v>
      </c>
      <c r="Y88" s="50">
        <f t="shared" si="5"/>
        <v>5</v>
      </c>
      <c r="Z88" s="32"/>
      <c r="AA88" s="32"/>
      <c r="AB88" s="32"/>
      <c r="AC88" s="32"/>
      <c r="AD88" s="32"/>
      <c r="AE88" s="32"/>
    </row>
    <row r="89" spans="1:31" ht="15.75" x14ac:dyDescent="0.25">
      <c r="A89" s="14" t="s">
        <v>118</v>
      </c>
      <c r="B89" s="10" t="s">
        <v>102</v>
      </c>
      <c r="C89" s="7">
        <v>29.94</v>
      </c>
      <c r="D89" s="29">
        <v>402</v>
      </c>
      <c r="E89" s="29">
        <v>460</v>
      </c>
      <c r="F89" s="30">
        <f t="shared" si="2"/>
        <v>15.364061456245825</v>
      </c>
      <c r="G89" s="29">
        <v>20</v>
      </c>
      <c r="H89" s="33">
        <f t="shared" si="3"/>
        <v>4.9751243781094523</v>
      </c>
      <c r="I89" s="29"/>
      <c r="J89" s="29"/>
      <c r="K89" s="29"/>
      <c r="L89" s="29"/>
      <c r="M89" s="29"/>
      <c r="N89" s="29"/>
      <c r="O89" s="29">
        <v>15</v>
      </c>
      <c r="P89" s="29"/>
      <c r="Q89" s="29"/>
      <c r="R89" s="29"/>
      <c r="S89" s="29"/>
      <c r="T89" s="29"/>
      <c r="U89" s="29">
        <f t="shared" si="4"/>
        <v>75</v>
      </c>
      <c r="V89" s="29">
        <v>23</v>
      </c>
      <c r="W89" s="29">
        <v>5</v>
      </c>
      <c r="X89" s="42">
        <v>23</v>
      </c>
      <c r="Y89" s="50">
        <f t="shared" si="5"/>
        <v>5</v>
      </c>
      <c r="Z89" s="32"/>
      <c r="AA89" s="32"/>
      <c r="AB89" s="32"/>
      <c r="AC89" s="32"/>
      <c r="AD89" s="32"/>
      <c r="AE89" s="32"/>
    </row>
    <row r="90" spans="1:31" ht="15.75" x14ac:dyDescent="0.25">
      <c r="A90" s="14" t="s">
        <v>120</v>
      </c>
      <c r="B90" s="10" t="s">
        <v>103</v>
      </c>
      <c r="C90" s="7">
        <v>39.04</v>
      </c>
      <c r="D90" s="29">
        <v>202</v>
      </c>
      <c r="E90" s="29">
        <v>206</v>
      </c>
      <c r="F90" s="30">
        <f t="shared" si="2"/>
        <v>5.2766393442622954</v>
      </c>
      <c r="G90" s="29">
        <v>10</v>
      </c>
      <c r="H90" s="33">
        <f t="shared" si="3"/>
        <v>4.9504950495049505</v>
      </c>
      <c r="I90" s="29"/>
      <c r="J90" s="29"/>
      <c r="K90" s="29"/>
      <c r="L90" s="29"/>
      <c r="M90" s="29"/>
      <c r="N90" s="29"/>
      <c r="O90" s="29">
        <v>10</v>
      </c>
      <c r="P90" s="29"/>
      <c r="Q90" s="29"/>
      <c r="R90" s="29"/>
      <c r="S90" s="29"/>
      <c r="T90" s="29"/>
      <c r="U90" s="29">
        <f t="shared" si="4"/>
        <v>100</v>
      </c>
      <c r="V90" s="29">
        <v>10</v>
      </c>
      <c r="W90" s="29">
        <v>5</v>
      </c>
      <c r="X90" s="42">
        <v>10</v>
      </c>
      <c r="Y90" s="50">
        <f t="shared" si="5"/>
        <v>4.8543689320388346</v>
      </c>
      <c r="Z90" s="32"/>
      <c r="AA90" s="32"/>
      <c r="AB90" s="32"/>
      <c r="AC90" s="32"/>
      <c r="AD90" s="32"/>
      <c r="AE90" s="32"/>
    </row>
    <row r="91" spans="1:31" ht="15.75" x14ac:dyDescent="0.25">
      <c r="A91" s="14" t="s">
        <v>122</v>
      </c>
      <c r="B91" s="10" t="s">
        <v>104</v>
      </c>
      <c r="C91" s="7">
        <v>21.24</v>
      </c>
      <c r="D91" s="29">
        <v>0</v>
      </c>
      <c r="E91" s="29">
        <v>0</v>
      </c>
      <c r="F91" s="30">
        <f t="shared" si="2"/>
        <v>0</v>
      </c>
      <c r="G91" s="29">
        <v>0</v>
      </c>
      <c r="H91" s="33">
        <v>0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v>0</v>
      </c>
      <c r="V91" s="29">
        <v>0</v>
      </c>
      <c r="W91" s="29">
        <v>0</v>
      </c>
      <c r="X91" s="42">
        <v>0</v>
      </c>
      <c r="Y91" s="50">
        <v>0</v>
      </c>
      <c r="Z91" s="32"/>
      <c r="AA91" s="32"/>
      <c r="AB91" s="32"/>
      <c r="AC91" s="32"/>
      <c r="AD91" s="32"/>
      <c r="AE91" s="32"/>
    </row>
    <row r="92" spans="1:31" ht="15.75" x14ac:dyDescent="0.25">
      <c r="A92" s="14" t="s">
        <v>280</v>
      </c>
      <c r="B92" s="10" t="s">
        <v>105</v>
      </c>
      <c r="C92" s="11">
        <v>95.58</v>
      </c>
      <c r="D92" s="29">
        <v>225</v>
      </c>
      <c r="E92" s="29">
        <v>266</v>
      </c>
      <c r="F92" s="30">
        <f t="shared" si="2"/>
        <v>2.7830089976982633</v>
      </c>
      <c r="G92" s="29">
        <v>11</v>
      </c>
      <c r="H92" s="33">
        <f t="shared" si="3"/>
        <v>4.8888888888888893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f t="shared" si="4"/>
        <v>0</v>
      </c>
      <c r="V92" s="29">
        <v>13</v>
      </c>
      <c r="W92" s="29">
        <v>5</v>
      </c>
      <c r="X92" s="42">
        <v>13</v>
      </c>
      <c r="Y92" s="50">
        <f t="shared" si="5"/>
        <v>4.8872180451127818</v>
      </c>
      <c r="Z92" s="32"/>
      <c r="AA92" s="32"/>
      <c r="AB92" s="32"/>
      <c r="AC92" s="32"/>
      <c r="AD92" s="32"/>
      <c r="AE92" s="32"/>
    </row>
    <row r="93" spans="1:31" s="36" customFormat="1" ht="27.75" customHeight="1" x14ac:dyDescent="0.25">
      <c r="A93" s="14" t="s">
        <v>281</v>
      </c>
      <c r="B93" s="10" t="s">
        <v>106</v>
      </c>
      <c r="C93" s="11">
        <v>140.62</v>
      </c>
      <c r="D93" s="29">
        <v>1759</v>
      </c>
      <c r="E93" s="29">
        <v>2070</v>
      </c>
      <c r="F93" s="30">
        <f t="shared" si="2"/>
        <v>14.720523396387426</v>
      </c>
      <c r="G93" s="29">
        <v>63</v>
      </c>
      <c r="H93" s="33">
        <f t="shared" si="3"/>
        <v>3.581580443433769</v>
      </c>
      <c r="I93" s="29"/>
      <c r="J93" s="29"/>
      <c r="K93" s="29"/>
      <c r="L93" s="29"/>
      <c r="M93" s="29"/>
      <c r="N93" s="29"/>
      <c r="O93" s="29">
        <v>47</v>
      </c>
      <c r="P93" s="29"/>
      <c r="Q93" s="29"/>
      <c r="R93" s="29"/>
      <c r="S93" s="29"/>
      <c r="T93" s="29"/>
      <c r="U93" s="29">
        <f t="shared" si="4"/>
        <v>74.603174603174608</v>
      </c>
      <c r="V93" s="29">
        <v>103</v>
      </c>
      <c r="W93" s="29">
        <v>5</v>
      </c>
      <c r="X93" s="42">
        <v>103</v>
      </c>
      <c r="Y93" s="50">
        <f t="shared" si="5"/>
        <v>4.9758454106280192</v>
      </c>
      <c r="Z93" s="42"/>
      <c r="AA93" s="42"/>
      <c r="AB93" s="42"/>
      <c r="AC93" s="42"/>
      <c r="AD93" s="42"/>
      <c r="AE93" s="42"/>
    </row>
    <row r="94" spans="1:31" ht="15.75" x14ac:dyDescent="0.25">
      <c r="A94" s="146" t="s">
        <v>282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</row>
    <row r="95" spans="1:31" s="36" customFormat="1" x14ac:dyDescent="0.25">
      <c r="A95" s="16" t="s">
        <v>123</v>
      </c>
      <c r="B95" s="10" t="s">
        <v>45</v>
      </c>
      <c r="C95" s="13">
        <v>572.79</v>
      </c>
      <c r="D95" s="8">
        <v>0</v>
      </c>
      <c r="E95" s="8">
        <v>0</v>
      </c>
      <c r="F95" s="8">
        <v>0</v>
      </c>
      <c r="G95" s="2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</row>
    <row r="96" spans="1:31" ht="15.75" customHeight="1" x14ac:dyDescent="0.25">
      <c r="A96" s="143" t="s">
        <v>337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</row>
    <row r="97" spans="1:31" s="36" customFormat="1" ht="15.75" x14ac:dyDescent="0.25">
      <c r="A97" s="5" t="s">
        <v>126</v>
      </c>
      <c r="B97" s="6" t="s">
        <v>45</v>
      </c>
      <c r="C97" s="64">
        <v>1591.999</v>
      </c>
      <c r="D97" s="29">
        <v>8039</v>
      </c>
      <c r="E97" s="29">
        <v>7768</v>
      </c>
      <c r="F97" s="30">
        <f>E97/C97</f>
        <v>4.8794000498744028</v>
      </c>
      <c r="G97" s="29">
        <v>240</v>
      </c>
      <c r="H97" s="33">
        <f>G97*100/D97</f>
        <v>2.9854459509889288</v>
      </c>
      <c r="I97" s="29">
        <v>0</v>
      </c>
      <c r="J97" s="29">
        <v>0</v>
      </c>
      <c r="K97" s="29">
        <v>0</v>
      </c>
      <c r="L97" s="29">
        <v>180</v>
      </c>
      <c r="M97" s="29">
        <v>60</v>
      </c>
      <c r="N97" s="29">
        <v>0</v>
      </c>
      <c r="O97" s="29">
        <v>12</v>
      </c>
      <c r="P97" s="29">
        <v>4</v>
      </c>
      <c r="Q97" s="29">
        <v>0</v>
      </c>
      <c r="R97" s="29">
        <v>0</v>
      </c>
      <c r="S97" s="29">
        <v>8</v>
      </c>
      <c r="T97" s="29">
        <v>0</v>
      </c>
      <c r="U97" s="29">
        <f>O97*100/G97</f>
        <v>5</v>
      </c>
      <c r="V97" s="29">
        <v>388</v>
      </c>
      <c r="W97" s="29">
        <v>5</v>
      </c>
      <c r="X97" s="42">
        <v>388</v>
      </c>
      <c r="Y97" s="42">
        <f>X97*100/E97</f>
        <v>4.9948506694129762</v>
      </c>
      <c r="Z97" s="42">
        <v>0</v>
      </c>
      <c r="AA97" s="42">
        <v>0</v>
      </c>
      <c r="AB97" s="42">
        <v>0</v>
      </c>
      <c r="AC97" s="42">
        <v>291</v>
      </c>
      <c r="AD97" s="42">
        <v>97</v>
      </c>
      <c r="AE97" s="42">
        <v>0</v>
      </c>
    </row>
    <row r="98" spans="1:31" s="36" customFormat="1" ht="25.5" x14ac:dyDescent="0.25">
      <c r="A98" s="5" t="s">
        <v>127</v>
      </c>
      <c r="B98" s="6" t="s">
        <v>109</v>
      </c>
      <c r="C98" s="11">
        <v>400</v>
      </c>
      <c r="D98" s="29">
        <v>2164</v>
      </c>
      <c r="E98" s="29">
        <v>2644</v>
      </c>
      <c r="F98" s="30">
        <f>E98/C98</f>
        <v>6.61</v>
      </c>
      <c r="G98" s="29">
        <v>108</v>
      </c>
      <c r="H98" s="33">
        <f>G98*100/D98</f>
        <v>4.9907578558225509</v>
      </c>
      <c r="I98" s="29"/>
      <c r="J98" s="29"/>
      <c r="K98" s="29"/>
      <c r="L98" s="29"/>
      <c r="M98" s="29"/>
      <c r="N98" s="29"/>
      <c r="O98" s="29">
        <v>82</v>
      </c>
      <c r="P98" s="29"/>
      <c r="Q98" s="29"/>
      <c r="R98" s="29"/>
      <c r="S98" s="29"/>
      <c r="T98" s="29"/>
      <c r="U98" s="29">
        <f>O98*100/G98</f>
        <v>75.925925925925924</v>
      </c>
      <c r="V98" s="29">
        <v>132</v>
      </c>
      <c r="W98" s="29">
        <v>5</v>
      </c>
      <c r="X98" s="42">
        <v>132</v>
      </c>
      <c r="Y98" s="50">
        <f>X98*100/E98</f>
        <v>4.9924357034795763</v>
      </c>
      <c r="Z98" s="42"/>
      <c r="AA98" s="42"/>
      <c r="AB98" s="42"/>
      <c r="AC98" s="42"/>
      <c r="AD98" s="42"/>
      <c r="AE98" s="42"/>
    </row>
    <row r="99" spans="1:31" s="36" customFormat="1" ht="15.75" x14ac:dyDescent="0.25">
      <c r="A99" s="5" t="s">
        <v>129</v>
      </c>
      <c r="B99" s="6" t="s">
        <v>111</v>
      </c>
      <c r="C99" s="11">
        <v>17.489000000000001</v>
      </c>
      <c r="D99" s="29">
        <v>281</v>
      </c>
      <c r="E99" s="29">
        <v>301</v>
      </c>
      <c r="F99" s="30">
        <f>E99/C99</f>
        <v>17.210818228600836</v>
      </c>
      <c r="G99" s="29">
        <v>14</v>
      </c>
      <c r="H99" s="33">
        <f>G99*100/D99</f>
        <v>4.9822064056939501</v>
      </c>
      <c r="I99" s="29"/>
      <c r="J99" s="29"/>
      <c r="K99" s="29"/>
      <c r="L99" s="29"/>
      <c r="M99" s="29"/>
      <c r="N99" s="29"/>
      <c r="O99" s="29">
        <v>10</v>
      </c>
      <c r="P99" s="29"/>
      <c r="Q99" s="29"/>
      <c r="R99" s="29"/>
      <c r="S99" s="29"/>
      <c r="T99" s="29"/>
      <c r="U99" s="29">
        <f>O99*100/G99</f>
        <v>71.428571428571431</v>
      </c>
      <c r="V99" s="29">
        <v>15</v>
      </c>
      <c r="W99" s="29">
        <v>5</v>
      </c>
      <c r="X99" s="42">
        <v>15</v>
      </c>
      <c r="Y99" s="50">
        <f>X99*100/E99</f>
        <v>4.9833887043189371</v>
      </c>
      <c r="Z99" s="42"/>
      <c r="AA99" s="42"/>
      <c r="AB99" s="42"/>
      <c r="AC99" s="42"/>
      <c r="AD99" s="42"/>
      <c r="AE99" s="42"/>
    </row>
    <row r="100" spans="1:31" s="36" customFormat="1" ht="15.75" x14ac:dyDescent="0.25">
      <c r="A100" s="5" t="s">
        <v>131</v>
      </c>
      <c r="B100" s="6" t="s">
        <v>113</v>
      </c>
      <c r="C100" s="11">
        <v>210.33</v>
      </c>
      <c r="D100" s="29">
        <v>2598</v>
      </c>
      <c r="E100" s="29">
        <v>2646</v>
      </c>
      <c r="F100" s="30">
        <f>E100/C100</f>
        <v>12.580231065468549</v>
      </c>
      <c r="G100" s="29">
        <v>129</v>
      </c>
      <c r="H100" s="33">
        <f>G100*100/D100</f>
        <v>4.9653579676674369</v>
      </c>
      <c r="I100" s="29"/>
      <c r="J100" s="29"/>
      <c r="K100" s="29"/>
      <c r="L100" s="29"/>
      <c r="M100" s="29"/>
      <c r="N100" s="29"/>
      <c r="O100" s="29">
        <v>105</v>
      </c>
      <c r="P100" s="29"/>
      <c r="Q100" s="29"/>
      <c r="R100" s="29"/>
      <c r="S100" s="29"/>
      <c r="T100" s="29"/>
      <c r="U100" s="29">
        <f>O100*100/G100</f>
        <v>81.395348837209298</v>
      </c>
      <c r="V100" s="29">
        <v>132</v>
      </c>
      <c r="W100" s="29">
        <v>5</v>
      </c>
      <c r="X100" s="42">
        <v>132</v>
      </c>
      <c r="Y100" s="50">
        <f>X100*100/E100</f>
        <v>4.9886621315192743</v>
      </c>
      <c r="Z100" s="42"/>
      <c r="AA100" s="42"/>
      <c r="AB100" s="42"/>
      <c r="AC100" s="42"/>
      <c r="AD100" s="42"/>
      <c r="AE100" s="42"/>
    </row>
    <row r="101" spans="1:31" ht="15.75" customHeight="1" x14ac:dyDescent="0.25">
      <c r="A101" s="143" t="s">
        <v>283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</row>
    <row r="102" spans="1:31" s="36" customFormat="1" ht="15.75" x14ac:dyDescent="0.25">
      <c r="A102" s="5" t="s">
        <v>133</v>
      </c>
      <c r="B102" s="6" t="s">
        <v>45</v>
      </c>
      <c r="C102" s="11">
        <v>249.48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</row>
    <row r="103" spans="1:31" s="36" customFormat="1" ht="38.25" x14ac:dyDescent="0.25">
      <c r="A103" s="5" t="s">
        <v>134</v>
      </c>
      <c r="B103" s="6" t="s">
        <v>116</v>
      </c>
      <c r="C103" s="11">
        <v>98.5</v>
      </c>
      <c r="D103" s="29">
        <v>22</v>
      </c>
      <c r="E103" s="29">
        <v>30</v>
      </c>
      <c r="F103" s="30">
        <f>E103/C103</f>
        <v>0.30456852791878175</v>
      </c>
      <c r="G103" s="29">
        <v>0</v>
      </c>
      <c r="H103" s="29">
        <f>G103*100/D103</f>
        <v>0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29">
        <v>0</v>
      </c>
      <c r="V103" s="29">
        <v>0</v>
      </c>
      <c r="W103" s="29">
        <v>5</v>
      </c>
      <c r="X103" s="42">
        <v>0</v>
      </c>
      <c r="Y103" s="50">
        <f>X103*100/E103</f>
        <v>0</v>
      </c>
      <c r="Z103" s="42"/>
      <c r="AA103" s="42"/>
      <c r="AB103" s="42"/>
      <c r="AC103" s="42"/>
      <c r="AD103" s="42"/>
      <c r="AE103" s="42"/>
    </row>
    <row r="104" spans="1:31" s="36" customFormat="1" ht="38.25" x14ac:dyDescent="0.25">
      <c r="A104" s="5" t="s">
        <v>136</v>
      </c>
      <c r="B104" s="6" t="s">
        <v>117</v>
      </c>
      <c r="C104" s="11">
        <v>164.62899999999999</v>
      </c>
      <c r="D104" s="29">
        <v>59</v>
      </c>
      <c r="E104" s="29">
        <v>63</v>
      </c>
      <c r="F104" s="30">
        <f>E104/C104</f>
        <v>0.38267862891714099</v>
      </c>
      <c r="G104" s="29">
        <v>2</v>
      </c>
      <c r="H104" s="29">
        <f>G104*100/D104</f>
        <v>3.3898305084745761</v>
      </c>
      <c r="I104" s="29"/>
      <c r="J104" s="29"/>
      <c r="K104" s="29"/>
      <c r="L104" s="29"/>
      <c r="M104" s="29"/>
      <c r="N104" s="29"/>
      <c r="O104" s="29">
        <v>1</v>
      </c>
      <c r="P104" s="29"/>
      <c r="Q104" s="29"/>
      <c r="R104" s="29"/>
      <c r="S104" s="29"/>
      <c r="T104" s="29"/>
      <c r="U104" s="29">
        <f>O104*100/G104</f>
        <v>50</v>
      </c>
      <c r="V104" s="29">
        <v>3</v>
      </c>
      <c r="W104" s="29">
        <v>5</v>
      </c>
      <c r="X104" s="42">
        <v>3</v>
      </c>
      <c r="Y104" s="50">
        <f>X104*100/E104</f>
        <v>4.7619047619047619</v>
      </c>
      <c r="Z104" s="42"/>
      <c r="AA104" s="42"/>
      <c r="AB104" s="42"/>
      <c r="AC104" s="42"/>
      <c r="AD104" s="42"/>
      <c r="AE104" s="42"/>
    </row>
    <row r="105" spans="1:31" s="36" customFormat="1" ht="15.75" x14ac:dyDescent="0.25">
      <c r="A105" s="5" t="s">
        <v>284</v>
      </c>
      <c r="B105" s="6" t="s">
        <v>119</v>
      </c>
      <c r="C105" s="11">
        <v>7.07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s="36" customFormat="1" ht="15.75" x14ac:dyDescent="0.25">
      <c r="A106" s="5" t="s">
        <v>285</v>
      </c>
      <c r="B106" s="6" t="s">
        <v>121</v>
      </c>
      <c r="C106" s="7">
        <v>11.88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/>
      <c r="J106" s="29"/>
      <c r="K106" s="29"/>
      <c r="L106" s="29"/>
      <c r="M106" s="29"/>
      <c r="N106" s="29"/>
      <c r="O106" s="29">
        <v>0</v>
      </c>
      <c r="P106" s="29"/>
      <c r="Q106" s="29"/>
      <c r="R106" s="29"/>
      <c r="S106" s="29"/>
      <c r="T106" s="29"/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42"/>
      <c r="AA106" s="42"/>
      <c r="AB106" s="42"/>
      <c r="AC106" s="42"/>
      <c r="AD106" s="42"/>
      <c r="AE106" s="42"/>
    </row>
    <row r="107" spans="1:31" ht="15.75" customHeight="1" x14ac:dyDescent="0.25">
      <c r="A107" s="143" t="s">
        <v>286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</row>
    <row r="108" spans="1:31" s="36" customFormat="1" ht="15.75" x14ac:dyDescent="0.25">
      <c r="A108" s="5" t="s">
        <v>138</v>
      </c>
      <c r="B108" s="6" t="s">
        <v>45</v>
      </c>
      <c r="C108" s="11">
        <v>498.62</v>
      </c>
      <c r="D108" s="29">
        <v>68</v>
      </c>
      <c r="E108" s="29">
        <v>0</v>
      </c>
      <c r="F108" s="30">
        <f>E108/C108</f>
        <v>0</v>
      </c>
      <c r="G108" s="29">
        <v>3</v>
      </c>
      <c r="H108" s="29">
        <f>G108*100/D108</f>
        <v>4.4117647058823533</v>
      </c>
      <c r="I108" s="29">
        <v>0</v>
      </c>
      <c r="J108" s="29">
        <v>0</v>
      </c>
      <c r="K108" s="29">
        <v>0</v>
      </c>
      <c r="L108" s="29">
        <v>2</v>
      </c>
      <c r="M108" s="29">
        <v>1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f>O108*100/G108</f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</row>
    <row r="109" spans="1:31" s="36" customFormat="1" ht="15.75" x14ac:dyDescent="0.25">
      <c r="A109" s="5" t="s">
        <v>139</v>
      </c>
      <c r="B109" s="6" t="s">
        <v>124</v>
      </c>
      <c r="C109" s="11">
        <v>200.97</v>
      </c>
      <c r="D109" s="29">
        <v>496</v>
      </c>
      <c r="E109" s="29">
        <v>556</v>
      </c>
      <c r="F109" s="30">
        <f>E109/C109</f>
        <v>2.7665820769269045</v>
      </c>
      <c r="G109" s="29">
        <v>24</v>
      </c>
      <c r="H109" s="29">
        <f>G109*100/D109</f>
        <v>4.838709677419355</v>
      </c>
      <c r="I109" s="29"/>
      <c r="J109" s="29"/>
      <c r="K109" s="29"/>
      <c r="L109" s="29"/>
      <c r="M109" s="29"/>
      <c r="N109" s="29"/>
      <c r="O109" s="29">
        <v>18</v>
      </c>
      <c r="P109" s="29"/>
      <c r="Q109" s="29"/>
      <c r="R109" s="29"/>
      <c r="S109" s="29"/>
      <c r="T109" s="29"/>
      <c r="U109" s="29">
        <f>O109*100/G109</f>
        <v>75</v>
      </c>
      <c r="V109" s="29">
        <v>27</v>
      </c>
      <c r="W109" s="29">
        <v>5</v>
      </c>
      <c r="X109" s="42">
        <v>27</v>
      </c>
      <c r="Y109" s="50">
        <f>X109*100/E109</f>
        <v>4.8561151079136691</v>
      </c>
      <c r="Z109" s="42"/>
      <c r="AA109" s="42"/>
      <c r="AB109" s="42"/>
      <c r="AC109" s="42"/>
      <c r="AD109" s="42"/>
      <c r="AE109" s="42"/>
    </row>
    <row r="110" spans="1:31" s="36" customFormat="1" ht="25.5" x14ac:dyDescent="0.25">
      <c r="A110" s="5" t="s">
        <v>141</v>
      </c>
      <c r="B110" s="6" t="s">
        <v>125</v>
      </c>
      <c r="C110" s="11">
        <v>177.53</v>
      </c>
      <c r="D110" s="29">
        <v>206</v>
      </c>
      <c r="E110" s="29">
        <v>231</v>
      </c>
      <c r="F110" s="30">
        <f>E110/C110</f>
        <v>1.3011885315158001</v>
      </c>
      <c r="G110" s="29">
        <v>10</v>
      </c>
      <c r="H110" s="29">
        <f>G110*100/D110</f>
        <v>4.8543689320388346</v>
      </c>
      <c r="I110" s="29"/>
      <c r="J110" s="29"/>
      <c r="K110" s="29"/>
      <c r="L110" s="29"/>
      <c r="M110" s="29"/>
      <c r="N110" s="29"/>
      <c r="O110" s="29">
        <v>7</v>
      </c>
      <c r="P110" s="29"/>
      <c r="Q110" s="29"/>
      <c r="R110" s="29"/>
      <c r="S110" s="29"/>
      <c r="T110" s="29"/>
      <c r="U110" s="29">
        <f>O110*100/G110</f>
        <v>70</v>
      </c>
      <c r="V110" s="29">
        <v>11</v>
      </c>
      <c r="W110" s="29">
        <v>5</v>
      </c>
      <c r="X110" s="42">
        <v>11</v>
      </c>
      <c r="Y110" s="42">
        <f>X110*100/E110</f>
        <v>4.7619047619047619</v>
      </c>
      <c r="Z110" s="42"/>
      <c r="AA110" s="42"/>
      <c r="AB110" s="42"/>
      <c r="AC110" s="42"/>
      <c r="AD110" s="42"/>
      <c r="AE110" s="42"/>
    </row>
    <row r="111" spans="1:31" ht="15.75" customHeight="1" x14ac:dyDescent="0.25">
      <c r="A111" s="143" t="s">
        <v>287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</row>
    <row r="112" spans="1:31" s="36" customFormat="1" x14ac:dyDescent="0.25">
      <c r="A112" s="5" t="s">
        <v>150</v>
      </c>
      <c r="B112" s="6" t="s">
        <v>26</v>
      </c>
      <c r="C112" s="7">
        <v>186.63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</row>
    <row r="113" spans="1:31" s="36" customFormat="1" ht="38.25" x14ac:dyDescent="0.25">
      <c r="A113" s="5" t="s">
        <v>151</v>
      </c>
      <c r="B113" s="6" t="s">
        <v>128</v>
      </c>
      <c r="C113" s="11">
        <v>332.44099999999997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 x14ac:dyDescent="0.25">
      <c r="A114" s="5" t="s">
        <v>153</v>
      </c>
      <c r="B114" s="6" t="s">
        <v>130</v>
      </c>
      <c r="C114" s="11">
        <v>33.372999999999998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s="36" customFormat="1" x14ac:dyDescent="0.25">
      <c r="A115" s="5" t="s">
        <v>288</v>
      </c>
      <c r="B115" s="6" t="s">
        <v>132</v>
      </c>
      <c r="C115" s="11">
        <v>20.67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/>
      <c r="J115" s="39"/>
      <c r="K115" s="39"/>
      <c r="L115" s="39"/>
      <c r="M115" s="39"/>
      <c r="N115" s="39"/>
      <c r="O115" s="39">
        <v>0</v>
      </c>
      <c r="P115" s="39"/>
      <c r="Q115" s="39"/>
      <c r="R115" s="39"/>
      <c r="S115" s="39"/>
      <c r="T115" s="39"/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51"/>
      <c r="AA115" s="51"/>
      <c r="AB115" s="51"/>
      <c r="AC115" s="51"/>
      <c r="AD115" s="51"/>
      <c r="AE115" s="51"/>
    </row>
    <row r="116" spans="1:31" ht="15.75" x14ac:dyDescent="0.25">
      <c r="A116" s="146" t="s">
        <v>338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31" s="36" customFormat="1" ht="15.75" x14ac:dyDescent="0.25">
      <c r="A117" s="16" t="s">
        <v>155</v>
      </c>
      <c r="B117" s="10" t="s">
        <v>45</v>
      </c>
      <c r="C117" s="13">
        <v>347.41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</row>
    <row r="118" spans="1:31" s="36" customFormat="1" ht="25.5" x14ac:dyDescent="0.25">
      <c r="A118" s="16" t="s">
        <v>156</v>
      </c>
      <c r="B118" s="10" t="s">
        <v>135</v>
      </c>
      <c r="C118" s="13">
        <v>36.19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s="36" customFormat="1" ht="25.5" x14ac:dyDescent="0.25">
      <c r="A119" s="16" t="s">
        <v>158</v>
      </c>
      <c r="B119" s="10" t="s">
        <v>137</v>
      </c>
      <c r="C119" s="13">
        <v>21.42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/>
      <c r="J119" s="29"/>
      <c r="K119" s="29"/>
      <c r="L119" s="29"/>
      <c r="M119" s="29"/>
      <c r="N119" s="29"/>
      <c r="O119" s="29">
        <v>0</v>
      </c>
      <c r="P119" s="29"/>
      <c r="Q119" s="29"/>
      <c r="R119" s="29"/>
      <c r="S119" s="29"/>
      <c r="T119" s="29"/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42"/>
      <c r="AA119" s="42"/>
      <c r="AB119" s="42"/>
      <c r="AC119" s="42"/>
      <c r="AD119" s="42"/>
      <c r="AE119" s="42"/>
    </row>
    <row r="120" spans="1:31" ht="15.75" x14ac:dyDescent="0.25">
      <c r="A120" s="150" t="s">
        <v>339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</row>
    <row r="121" spans="1:31" s="36" customFormat="1" ht="15.75" x14ac:dyDescent="0.25">
      <c r="A121" s="5" t="s">
        <v>164</v>
      </c>
      <c r="B121" s="6" t="s">
        <v>26</v>
      </c>
      <c r="C121" s="11">
        <v>273.83</v>
      </c>
      <c r="D121" s="29">
        <v>137</v>
      </c>
      <c r="E121" s="29">
        <v>113</v>
      </c>
      <c r="F121" s="30">
        <f>E121/C121</f>
        <v>0.41266479202424866</v>
      </c>
      <c r="G121" s="29">
        <v>6</v>
      </c>
      <c r="H121" s="29">
        <f>G121*100/D121</f>
        <v>4.3795620437956204</v>
      </c>
      <c r="I121" s="29">
        <v>0</v>
      </c>
      <c r="J121" s="29">
        <v>0</v>
      </c>
      <c r="K121" s="29">
        <v>0</v>
      </c>
      <c r="L121" s="29">
        <v>4</v>
      </c>
      <c r="M121" s="29">
        <v>2</v>
      </c>
      <c r="N121" s="29">
        <v>0</v>
      </c>
      <c r="O121" s="29">
        <v>4</v>
      </c>
      <c r="P121" s="29">
        <v>0</v>
      </c>
      <c r="Q121" s="29">
        <v>0</v>
      </c>
      <c r="R121" s="29">
        <v>3</v>
      </c>
      <c r="S121" s="29">
        <v>1</v>
      </c>
      <c r="T121" s="29">
        <v>0</v>
      </c>
      <c r="U121" s="29">
        <f>O121*100/G121</f>
        <v>66.666666666666671</v>
      </c>
      <c r="V121" s="29">
        <v>5</v>
      </c>
      <c r="W121" s="29">
        <v>5</v>
      </c>
      <c r="X121" s="42">
        <v>5</v>
      </c>
      <c r="Y121" s="42">
        <f>X121*100/E121</f>
        <v>4.4247787610619467</v>
      </c>
      <c r="Z121" s="42">
        <v>0</v>
      </c>
      <c r="AA121" s="42">
        <v>0</v>
      </c>
      <c r="AB121" s="42">
        <v>0</v>
      </c>
      <c r="AC121" s="42">
        <v>3</v>
      </c>
      <c r="AD121" s="42">
        <v>2</v>
      </c>
      <c r="AE121" s="42">
        <v>0</v>
      </c>
    </row>
    <row r="122" spans="1:31" s="36" customFormat="1" ht="38.25" x14ac:dyDescent="0.25">
      <c r="A122" s="5" t="s">
        <v>165</v>
      </c>
      <c r="B122" s="6" t="s">
        <v>140</v>
      </c>
      <c r="C122" s="7">
        <v>40.784999999999997</v>
      </c>
      <c r="D122" s="29">
        <v>130</v>
      </c>
      <c r="E122" s="29">
        <v>166</v>
      </c>
      <c r="F122" s="30">
        <f t="shared" ref="F122:F131" si="6">E122/C122</f>
        <v>4.070123820031875</v>
      </c>
      <c r="G122" s="29">
        <v>6</v>
      </c>
      <c r="H122" s="29">
        <f t="shared" ref="H122:H131" si="7">G122*100/D122</f>
        <v>4.615384615384615</v>
      </c>
      <c r="I122" s="29"/>
      <c r="J122" s="29"/>
      <c r="K122" s="29"/>
      <c r="L122" s="29"/>
      <c r="M122" s="29"/>
      <c r="N122" s="29"/>
      <c r="O122" s="29">
        <v>4</v>
      </c>
      <c r="P122" s="29"/>
      <c r="Q122" s="29"/>
      <c r="R122" s="29"/>
      <c r="S122" s="29"/>
      <c r="T122" s="29"/>
      <c r="U122" s="29">
        <f t="shared" ref="U122:U131" si="8">O122*100/G122</f>
        <v>66.666666666666671</v>
      </c>
      <c r="V122" s="29">
        <v>8</v>
      </c>
      <c r="W122" s="29">
        <v>5</v>
      </c>
      <c r="X122" s="42">
        <v>8</v>
      </c>
      <c r="Y122" s="50">
        <f t="shared" ref="Y122:Y131" si="9">X122*100/E122</f>
        <v>4.8192771084337354</v>
      </c>
      <c r="Z122" s="42"/>
      <c r="AA122" s="42"/>
      <c r="AB122" s="42"/>
      <c r="AC122" s="42"/>
      <c r="AD122" s="42"/>
      <c r="AE122" s="42"/>
    </row>
    <row r="123" spans="1:31" s="36" customFormat="1" ht="38.25" x14ac:dyDescent="0.25">
      <c r="A123" s="5" t="s">
        <v>167</v>
      </c>
      <c r="B123" s="6" t="s">
        <v>142</v>
      </c>
      <c r="C123" s="11">
        <v>83.35</v>
      </c>
      <c r="D123" s="29">
        <v>377</v>
      </c>
      <c r="E123" s="29">
        <v>380</v>
      </c>
      <c r="F123" s="30">
        <f t="shared" si="6"/>
        <v>4.5590881823635279</v>
      </c>
      <c r="G123" s="29">
        <v>11</v>
      </c>
      <c r="H123" s="29">
        <f t="shared" si="7"/>
        <v>2.9177718832891246</v>
      </c>
      <c r="I123" s="29"/>
      <c r="J123" s="29"/>
      <c r="K123" s="29"/>
      <c r="L123" s="29"/>
      <c r="M123" s="29"/>
      <c r="N123" s="29"/>
      <c r="O123" s="29">
        <v>8</v>
      </c>
      <c r="P123" s="29"/>
      <c r="Q123" s="29"/>
      <c r="R123" s="29"/>
      <c r="S123" s="29"/>
      <c r="T123" s="29"/>
      <c r="U123" s="29">
        <f t="shared" si="8"/>
        <v>72.727272727272734</v>
      </c>
      <c r="V123" s="29">
        <v>19</v>
      </c>
      <c r="W123" s="29">
        <v>5</v>
      </c>
      <c r="X123" s="42">
        <v>19</v>
      </c>
      <c r="Y123" s="42">
        <f t="shared" si="9"/>
        <v>5</v>
      </c>
      <c r="Z123" s="42"/>
      <c r="AA123" s="42"/>
      <c r="AB123" s="42"/>
      <c r="AC123" s="42"/>
      <c r="AD123" s="42"/>
      <c r="AE123" s="42"/>
    </row>
    <row r="124" spans="1:31" s="36" customFormat="1" ht="38.25" x14ac:dyDescent="0.25">
      <c r="A124" s="5" t="s">
        <v>169</v>
      </c>
      <c r="B124" s="6" t="s">
        <v>143</v>
      </c>
      <c r="C124" s="11">
        <v>71.564999999999998</v>
      </c>
      <c r="D124" s="29">
        <v>116</v>
      </c>
      <c r="E124" s="29">
        <v>127</v>
      </c>
      <c r="F124" s="30">
        <f t="shared" si="6"/>
        <v>1.774610493956543</v>
      </c>
      <c r="G124" s="29">
        <v>5</v>
      </c>
      <c r="H124" s="29">
        <f t="shared" si="7"/>
        <v>4.3103448275862073</v>
      </c>
      <c r="I124" s="29"/>
      <c r="J124" s="29"/>
      <c r="K124" s="29"/>
      <c r="L124" s="29"/>
      <c r="M124" s="29"/>
      <c r="N124" s="29"/>
      <c r="O124" s="29">
        <v>3</v>
      </c>
      <c r="P124" s="29"/>
      <c r="Q124" s="29"/>
      <c r="R124" s="29"/>
      <c r="S124" s="29"/>
      <c r="T124" s="29"/>
      <c r="U124" s="29">
        <f t="shared" si="8"/>
        <v>60</v>
      </c>
      <c r="V124" s="29">
        <v>6</v>
      </c>
      <c r="W124" s="29">
        <v>5</v>
      </c>
      <c r="X124" s="42">
        <v>6</v>
      </c>
      <c r="Y124" s="50">
        <f t="shared" si="9"/>
        <v>4.7244094488188972</v>
      </c>
      <c r="Z124" s="42"/>
      <c r="AA124" s="42"/>
      <c r="AB124" s="42"/>
      <c r="AC124" s="42"/>
      <c r="AD124" s="42"/>
      <c r="AE124" s="42"/>
    </row>
    <row r="125" spans="1:31" s="36" customFormat="1" ht="15.75" x14ac:dyDescent="0.25">
      <c r="A125" s="5" t="s">
        <v>289</v>
      </c>
      <c r="B125" s="6" t="s">
        <v>144</v>
      </c>
      <c r="C125" s="11">
        <v>33.872999999999998</v>
      </c>
      <c r="D125" s="29">
        <v>136</v>
      </c>
      <c r="E125" s="29">
        <v>142</v>
      </c>
      <c r="F125" s="30">
        <f t="shared" si="6"/>
        <v>4.1921294246154757</v>
      </c>
      <c r="G125" s="29">
        <v>6</v>
      </c>
      <c r="H125" s="29">
        <f t="shared" si="7"/>
        <v>4.4117647058823533</v>
      </c>
      <c r="I125" s="29"/>
      <c r="J125" s="29"/>
      <c r="K125" s="29"/>
      <c r="L125" s="29"/>
      <c r="M125" s="29"/>
      <c r="N125" s="29"/>
      <c r="O125" s="29">
        <v>4</v>
      </c>
      <c r="P125" s="29"/>
      <c r="Q125" s="29"/>
      <c r="R125" s="29"/>
      <c r="S125" s="29"/>
      <c r="T125" s="29"/>
      <c r="U125" s="29">
        <f t="shared" si="8"/>
        <v>66.666666666666671</v>
      </c>
      <c r="V125" s="29">
        <v>7</v>
      </c>
      <c r="W125" s="29">
        <v>5</v>
      </c>
      <c r="X125" s="42">
        <v>7</v>
      </c>
      <c r="Y125" s="50">
        <f t="shared" si="9"/>
        <v>4.929577464788732</v>
      </c>
      <c r="Z125" s="42"/>
      <c r="AA125" s="42"/>
      <c r="AB125" s="42"/>
      <c r="AC125" s="42"/>
      <c r="AD125" s="42"/>
      <c r="AE125" s="42"/>
    </row>
    <row r="126" spans="1:31" s="36" customFormat="1" ht="15.75" x14ac:dyDescent="0.25">
      <c r="A126" s="5" t="s">
        <v>290</v>
      </c>
      <c r="B126" s="6" t="s">
        <v>145</v>
      </c>
      <c r="C126" s="11">
        <v>35.130000000000003</v>
      </c>
      <c r="D126" s="29">
        <v>112</v>
      </c>
      <c r="E126" s="29">
        <v>126</v>
      </c>
      <c r="F126" s="30">
        <f t="shared" si="6"/>
        <v>3.5866780529461995</v>
      </c>
      <c r="G126" s="29">
        <v>5</v>
      </c>
      <c r="H126" s="29">
        <f t="shared" si="7"/>
        <v>4.4642857142857144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f t="shared" si="8"/>
        <v>0</v>
      </c>
      <c r="V126" s="29">
        <v>6</v>
      </c>
      <c r="W126" s="29">
        <v>5</v>
      </c>
      <c r="X126" s="42">
        <v>6</v>
      </c>
      <c r="Y126" s="50">
        <f t="shared" si="9"/>
        <v>4.7619047619047619</v>
      </c>
      <c r="Z126" s="42"/>
      <c r="AA126" s="42"/>
      <c r="AB126" s="42"/>
      <c r="AC126" s="42"/>
      <c r="AD126" s="42"/>
      <c r="AE126" s="42"/>
    </row>
    <row r="127" spans="1:31" s="36" customFormat="1" ht="15.75" x14ac:dyDescent="0.25">
      <c r="A127" s="5" t="s">
        <v>291</v>
      </c>
      <c r="B127" s="6" t="s">
        <v>146</v>
      </c>
      <c r="C127" s="11">
        <v>119.288</v>
      </c>
      <c r="D127" s="29">
        <v>225</v>
      </c>
      <c r="E127" s="29">
        <v>252</v>
      </c>
      <c r="F127" s="30">
        <f t="shared" si="6"/>
        <v>2.1125343705988868</v>
      </c>
      <c r="G127" s="29">
        <v>11</v>
      </c>
      <c r="H127" s="29">
        <f t="shared" si="7"/>
        <v>4.8888888888888893</v>
      </c>
      <c r="I127" s="29"/>
      <c r="J127" s="29"/>
      <c r="K127" s="29"/>
      <c r="L127" s="29"/>
      <c r="M127" s="29"/>
      <c r="N127" s="29"/>
      <c r="O127" s="29">
        <v>8</v>
      </c>
      <c r="P127" s="29"/>
      <c r="Q127" s="29"/>
      <c r="R127" s="29"/>
      <c r="S127" s="29"/>
      <c r="T127" s="29"/>
      <c r="U127" s="29">
        <f t="shared" si="8"/>
        <v>72.727272727272734</v>
      </c>
      <c r="V127" s="29">
        <v>12</v>
      </c>
      <c r="W127" s="29">
        <v>5</v>
      </c>
      <c r="X127" s="42">
        <v>12</v>
      </c>
      <c r="Y127" s="50">
        <f t="shared" si="9"/>
        <v>4.7619047619047619</v>
      </c>
      <c r="Z127" s="42"/>
      <c r="AA127" s="42"/>
      <c r="AB127" s="42"/>
      <c r="AC127" s="42"/>
      <c r="AD127" s="42"/>
      <c r="AE127" s="42"/>
    </row>
    <row r="128" spans="1:31" s="36" customFormat="1" ht="25.5" x14ac:dyDescent="0.25">
      <c r="A128" s="5" t="s">
        <v>292</v>
      </c>
      <c r="B128" s="6" t="s">
        <v>147</v>
      </c>
      <c r="C128" s="7">
        <v>28.207000000000001</v>
      </c>
      <c r="D128" s="29">
        <v>197</v>
      </c>
      <c r="E128" s="29">
        <v>222</v>
      </c>
      <c r="F128" s="30">
        <f t="shared" si="6"/>
        <v>7.8703867834225543</v>
      </c>
      <c r="G128" s="29">
        <v>9</v>
      </c>
      <c r="H128" s="29">
        <f t="shared" si="7"/>
        <v>4.5685279187817258</v>
      </c>
      <c r="I128" s="29"/>
      <c r="J128" s="29"/>
      <c r="K128" s="29"/>
      <c r="L128" s="29"/>
      <c r="M128" s="29"/>
      <c r="N128" s="29"/>
      <c r="O128" s="29">
        <v>7</v>
      </c>
      <c r="P128" s="29"/>
      <c r="Q128" s="29"/>
      <c r="R128" s="29"/>
      <c r="S128" s="29"/>
      <c r="T128" s="29"/>
      <c r="U128" s="29">
        <f t="shared" si="8"/>
        <v>77.777777777777771</v>
      </c>
      <c r="V128" s="29">
        <v>11</v>
      </c>
      <c r="W128" s="29">
        <v>5</v>
      </c>
      <c r="X128" s="42">
        <v>11</v>
      </c>
      <c r="Y128" s="50">
        <f t="shared" si="9"/>
        <v>4.954954954954955</v>
      </c>
      <c r="Z128" s="42"/>
      <c r="AA128" s="42"/>
      <c r="AB128" s="42"/>
      <c r="AC128" s="42"/>
      <c r="AD128" s="42"/>
      <c r="AE128" s="42"/>
    </row>
    <row r="129" spans="1:31" s="36" customFormat="1" ht="25.5" x14ac:dyDescent="0.25">
      <c r="A129" s="5" t="s">
        <v>293</v>
      </c>
      <c r="B129" s="6" t="s">
        <v>148</v>
      </c>
      <c r="C129" s="11">
        <v>24.41</v>
      </c>
      <c r="D129" s="29">
        <v>124</v>
      </c>
      <c r="E129" s="29">
        <v>131</v>
      </c>
      <c r="F129" s="30">
        <f t="shared" si="6"/>
        <v>5.3666530110610404</v>
      </c>
      <c r="G129" s="29">
        <v>5</v>
      </c>
      <c r="H129" s="29">
        <f t="shared" si="7"/>
        <v>4.032258064516129</v>
      </c>
      <c r="I129" s="29"/>
      <c r="J129" s="29"/>
      <c r="K129" s="29"/>
      <c r="L129" s="29"/>
      <c r="M129" s="29"/>
      <c r="N129" s="29"/>
      <c r="O129" s="29">
        <v>5</v>
      </c>
      <c r="P129" s="29"/>
      <c r="Q129" s="29"/>
      <c r="R129" s="29"/>
      <c r="S129" s="29"/>
      <c r="T129" s="29"/>
      <c r="U129" s="29">
        <f t="shared" si="8"/>
        <v>100</v>
      </c>
      <c r="V129" s="29">
        <v>6</v>
      </c>
      <c r="W129" s="29">
        <v>5</v>
      </c>
      <c r="X129" s="42">
        <v>6</v>
      </c>
      <c r="Y129" s="50">
        <f t="shared" si="9"/>
        <v>4.5801526717557248</v>
      </c>
      <c r="Z129" s="42"/>
      <c r="AA129" s="42"/>
      <c r="AB129" s="42"/>
      <c r="AC129" s="42"/>
      <c r="AD129" s="42"/>
      <c r="AE129" s="42"/>
    </row>
    <row r="130" spans="1:31" s="36" customFormat="1" ht="15.75" x14ac:dyDescent="0.25">
      <c r="A130" s="5" t="s">
        <v>294</v>
      </c>
      <c r="B130" s="10" t="s">
        <v>149</v>
      </c>
      <c r="C130" s="11">
        <v>30.28</v>
      </c>
      <c r="D130" s="29">
        <v>114</v>
      </c>
      <c r="E130" s="29">
        <v>114</v>
      </c>
      <c r="F130" s="30">
        <f t="shared" si="6"/>
        <v>3.7648612945838837</v>
      </c>
      <c r="G130" s="29">
        <v>5</v>
      </c>
      <c r="H130" s="29">
        <f t="shared" si="7"/>
        <v>4.3859649122807021</v>
      </c>
      <c r="I130" s="29"/>
      <c r="J130" s="29"/>
      <c r="K130" s="29"/>
      <c r="L130" s="29"/>
      <c r="M130" s="29"/>
      <c r="N130" s="29"/>
      <c r="O130" s="29">
        <v>4</v>
      </c>
      <c r="P130" s="29"/>
      <c r="Q130" s="29"/>
      <c r="R130" s="29"/>
      <c r="S130" s="29"/>
      <c r="T130" s="29"/>
      <c r="U130" s="29">
        <f t="shared" si="8"/>
        <v>80</v>
      </c>
      <c r="V130" s="29">
        <v>5</v>
      </c>
      <c r="W130" s="29">
        <v>5</v>
      </c>
      <c r="X130" s="42">
        <v>5</v>
      </c>
      <c r="Y130" s="50">
        <f t="shared" si="9"/>
        <v>4.3859649122807021</v>
      </c>
      <c r="Z130" s="42"/>
      <c r="AA130" s="42"/>
      <c r="AB130" s="42"/>
      <c r="AC130" s="42"/>
      <c r="AD130" s="42"/>
      <c r="AE130" s="42"/>
    </row>
    <row r="131" spans="1:31" s="36" customFormat="1" ht="15.75" x14ac:dyDescent="0.25">
      <c r="A131" s="5" t="s">
        <v>295</v>
      </c>
      <c r="B131" s="10" t="s">
        <v>36</v>
      </c>
      <c r="C131" s="11">
        <v>35.409999999999997</v>
      </c>
      <c r="D131" s="29">
        <v>149</v>
      </c>
      <c r="E131" s="29">
        <v>154</v>
      </c>
      <c r="F131" s="30">
        <f t="shared" si="6"/>
        <v>4.3490539395650947</v>
      </c>
      <c r="G131" s="29">
        <v>7</v>
      </c>
      <c r="H131" s="29">
        <f t="shared" si="7"/>
        <v>4.6979865771812079</v>
      </c>
      <c r="I131" s="29"/>
      <c r="J131" s="29"/>
      <c r="K131" s="29"/>
      <c r="L131" s="29"/>
      <c r="M131" s="29"/>
      <c r="N131" s="29"/>
      <c r="O131" s="29">
        <v>5</v>
      </c>
      <c r="P131" s="29"/>
      <c r="Q131" s="29"/>
      <c r="R131" s="29"/>
      <c r="S131" s="29"/>
      <c r="T131" s="29"/>
      <c r="U131" s="29">
        <f t="shared" si="8"/>
        <v>71.428571428571431</v>
      </c>
      <c r="V131" s="29">
        <v>7</v>
      </c>
      <c r="W131" s="29">
        <v>5</v>
      </c>
      <c r="X131" s="42">
        <v>7</v>
      </c>
      <c r="Y131" s="50">
        <f t="shared" si="9"/>
        <v>4.5454545454545459</v>
      </c>
      <c r="Z131" s="42"/>
      <c r="AA131" s="42"/>
      <c r="AB131" s="42"/>
      <c r="AC131" s="42"/>
      <c r="AD131" s="42"/>
      <c r="AE131" s="42"/>
    </row>
    <row r="132" spans="1:31" ht="15.75" x14ac:dyDescent="0.25">
      <c r="A132" s="146" t="s">
        <v>296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s="36" customFormat="1" ht="16.5" customHeight="1" x14ac:dyDescent="0.25">
      <c r="A133" s="16" t="s">
        <v>171</v>
      </c>
      <c r="B133" s="10" t="s">
        <v>45</v>
      </c>
      <c r="C133" s="13">
        <v>223.19</v>
      </c>
      <c r="D133" s="8">
        <v>0</v>
      </c>
      <c r="E133" s="8">
        <v>0</v>
      </c>
      <c r="F133" s="8">
        <f>E133/C133</f>
        <v>0</v>
      </c>
      <c r="G133" s="2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</row>
    <row r="134" spans="1:31" s="36" customFormat="1" ht="38.25" x14ac:dyDescent="0.25">
      <c r="A134" s="16" t="s">
        <v>297</v>
      </c>
      <c r="B134" s="10" t="s">
        <v>152</v>
      </c>
      <c r="C134" s="13">
        <v>146.21</v>
      </c>
      <c r="D134" s="8">
        <v>0</v>
      </c>
      <c r="E134" s="8">
        <v>0</v>
      </c>
      <c r="F134" s="8">
        <f>E134/C134</f>
        <v>0</v>
      </c>
      <c r="G134" s="2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60"/>
      <c r="AA134" s="60"/>
      <c r="AB134" s="60"/>
      <c r="AC134" s="60"/>
      <c r="AD134" s="60"/>
      <c r="AE134" s="60"/>
    </row>
    <row r="135" spans="1:31" s="36" customFormat="1" x14ac:dyDescent="0.25">
      <c r="A135" s="16" t="s">
        <v>298</v>
      </c>
      <c r="B135" s="10" t="s">
        <v>154</v>
      </c>
      <c r="C135" s="13">
        <v>125.91</v>
      </c>
      <c r="D135" s="8">
        <v>0</v>
      </c>
      <c r="E135" s="8">
        <v>0</v>
      </c>
      <c r="F135" s="8">
        <f>E135/C135</f>
        <v>0</v>
      </c>
      <c r="G135" s="28">
        <v>0</v>
      </c>
      <c r="H135" s="8">
        <v>0</v>
      </c>
      <c r="I135" s="8"/>
      <c r="J135" s="8"/>
      <c r="K135" s="8"/>
      <c r="L135" s="8"/>
      <c r="M135" s="8"/>
      <c r="N135" s="8"/>
      <c r="O135" s="8">
        <v>0</v>
      </c>
      <c r="P135" s="8"/>
      <c r="Q135" s="8"/>
      <c r="R135" s="8"/>
      <c r="S135" s="8"/>
      <c r="T135" s="8"/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60"/>
      <c r="AA135" s="60"/>
      <c r="AB135" s="60"/>
      <c r="AC135" s="60"/>
      <c r="AD135" s="60"/>
      <c r="AE135" s="60"/>
    </row>
    <row r="136" spans="1:31" ht="15.75" x14ac:dyDescent="0.25">
      <c r="A136" s="150" t="s">
        <v>299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</row>
    <row r="137" spans="1:31" s="36" customFormat="1" ht="15.75" x14ac:dyDescent="0.25">
      <c r="A137" s="5" t="s">
        <v>172</v>
      </c>
      <c r="B137" s="6" t="s">
        <v>45</v>
      </c>
      <c r="C137" s="11">
        <v>768.25</v>
      </c>
      <c r="D137" s="29">
        <v>180</v>
      </c>
      <c r="E137" s="29">
        <v>134</v>
      </c>
      <c r="F137" s="30">
        <f>E137/C137</f>
        <v>0.17442238854539538</v>
      </c>
      <c r="G137" s="29">
        <v>5</v>
      </c>
      <c r="H137" s="29">
        <f>G137*100/D137</f>
        <v>2.7777777777777777</v>
      </c>
      <c r="I137" s="29">
        <v>0</v>
      </c>
      <c r="J137" s="29">
        <v>0</v>
      </c>
      <c r="K137" s="29">
        <v>0</v>
      </c>
      <c r="L137" s="29">
        <v>3</v>
      </c>
      <c r="M137" s="29">
        <v>2</v>
      </c>
      <c r="N137" s="29">
        <v>0</v>
      </c>
      <c r="O137" s="29">
        <v>4</v>
      </c>
      <c r="P137" s="29">
        <v>0</v>
      </c>
      <c r="Q137" s="29">
        <v>0</v>
      </c>
      <c r="R137" s="29">
        <v>0</v>
      </c>
      <c r="S137" s="29">
        <v>3</v>
      </c>
      <c r="T137" s="29">
        <v>1</v>
      </c>
      <c r="U137" s="29">
        <f>O137*100/G137</f>
        <v>80</v>
      </c>
      <c r="V137" s="29">
        <v>6</v>
      </c>
      <c r="W137" s="29">
        <v>5</v>
      </c>
      <c r="X137" s="42">
        <v>6</v>
      </c>
      <c r="Y137" s="42">
        <f>X137*100/E137</f>
        <v>4.4776119402985071</v>
      </c>
      <c r="Z137" s="42">
        <v>0</v>
      </c>
      <c r="AA137" s="42">
        <v>0</v>
      </c>
      <c r="AB137" s="42">
        <v>0</v>
      </c>
      <c r="AC137" s="42">
        <v>4</v>
      </c>
      <c r="AD137" s="42">
        <v>2</v>
      </c>
      <c r="AE137" s="42">
        <v>0</v>
      </c>
    </row>
    <row r="138" spans="1:31" s="36" customFormat="1" ht="38.25" x14ac:dyDescent="0.25">
      <c r="A138" s="5" t="s">
        <v>173</v>
      </c>
      <c r="B138" s="6" t="s">
        <v>157</v>
      </c>
      <c r="C138" s="11">
        <v>191.41800000000001</v>
      </c>
      <c r="D138" s="29">
        <v>585</v>
      </c>
      <c r="E138" s="29">
        <v>514</v>
      </c>
      <c r="F138" s="30">
        <f t="shared" ref="F138:F144" si="10">E138/C138</f>
        <v>2.6852229152953222</v>
      </c>
      <c r="G138" s="29">
        <v>29</v>
      </c>
      <c r="H138" s="29">
        <f t="shared" ref="H138:H144" si="11">G138*100/D138</f>
        <v>4.9572649572649574</v>
      </c>
      <c r="I138" s="29"/>
      <c r="J138" s="29"/>
      <c r="K138" s="29"/>
      <c r="L138" s="29"/>
      <c r="M138" s="29"/>
      <c r="N138" s="29"/>
      <c r="O138" s="29">
        <v>21</v>
      </c>
      <c r="P138" s="29"/>
      <c r="Q138" s="29"/>
      <c r="R138" s="29"/>
      <c r="S138" s="29"/>
      <c r="T138" s="29"/>
      <c r="U138" s="29">
        <f t="shared" ref="U138:U144" si="12">O138*100/G138</f>
        <v>72.41379310344827</v>
      </c>
      <c r="V138" s="29">
        <v>25</v>
      </c>
      <c r="W138" s="29">
        <v>5</v>
      </c>
      <c r="X138" s="42">
        <v>20</v>
      </c>
      <c r="Y138" s="50">
        <f t="shared" ref="Y138:Y144" si="13">X138*100/E138</f>
        <v>3.8910505836575875</v>
      </c>
      <c r="Z138" s="42"/>
      <c r="AA138" s="42"/>
      <c r="AB138" s="42"/>
      <c r="AC138" s="42"/>
      <c r="AD138" s="42"/>
      <c r="AE138" s="42"/>
    </row>
    <row r="139" spans="1:31" s="36" customFormat="1" ht="38.25" x14ac:dyDescent="0.25">
      <c r="A139" s="5" t="s">
        <v>175</v>
      </c>
      <c r="B139" s="6" t="s">
        <v>159</v>
      </c>
      <c r="C139" s="11">
        <v>164.13</v>
      </c>
      <c r="D139" s="29">
        <v>207</v>
      </c>
      <c r="E139" s="29">
        <v>211</v>
      </c>
      <c r="F139" s="30">
        <f t="shared" si="10"/>
        <v>1.2855663193809785</v>
      </c>
      <c r="G139" s="29">
        <v>10</v>
      </c>
      <c r="H139" s="29">
        <f t="shared" si="11"/>
        <v>4.8309178743961354</v>
      </c>
      <c r="I139" s="29"/>
      <c r="J139" s="29"/>
      <c r="K139" s="29"/>
      <c r="L139" s="29"/>
      <c r="M139" s="29"/>
      <c r="N139" s="29"/>
      <c r="O139" s="29">
        <v>7</v>
      </c>
      <c r="P139" s="29"/>
      <c r="Q139" s="29"/>
      <c r="R139" s="29"/>
      <c r="S139" s="29"/>
      <c r="T139" s="29"/>
      <c r="U139" s="29">
        <f t="shared" si="12"/>
        <v>70</v>
      </c>
      <c r="V139" s="29">
        <v>10</v>
      </c>
      <c r="W139" s="29">
        <v>5</v>
      </c>
      <c r="X139" s="42">
        <v>10</v>
      </c>
      <c r="Y139" s="50">
        <f t="shared" si="13"/>
        <v>4.7393364928909953</v>
      </c>
      <c r="Z139" s="42"/>
      <c r="AA139" s="42"/>
      <c r="AB139" s="42"/>
      <c r="AC139" s="42"/>
      <c r="AD139" s="42"/>
      <c r="AE139" s="42"/>
    </row>
    <row r="140" spans="1:31" s="36" customFormat="1" ht="38.25" x14ac:dyDescent="0.25">
      <c r="A140" s="5" t="s">
        <v>177</v>
      </c>
      <c r="B140" s="6" t="s">
        <v>160</v>
      </c>
      <c r="C140" s="7">
        <v>258.22300000000001</v>
      </c>
      <c r="D140" s="29">
        <v>285</v>
      </c>
      <c r="E140" s="29">
        <v>296</v>
      </c>
      <c r="F140" s="30">
        <f t="shared" si="10"/>
        <v>1.1462960309499928</v>
      </c>
      <c r="G140" s="29">
        <v>14</v>
      </c>
      <c r="H140" s="29">
        <f t="shared" si="11"/>
        <v>4.9122807017543861</v>
      </c>
      <c r="I140" s="29"/>
      <c r="J140" s="29"/>
      <c r="K140" s="29"/>
      <c r="L140" s="29"/>
      <c r="M140" s="29"/>
      <c r="N140" s="29"/>
      <c r="O140" s="29">
        <v>10</v>
      </c>
      <c r="P140" s="29"/>
      <c r="Q140" s="29"/>
      <c r="R140" s="29"/>
      <c r="S140" s="29"/>
      <c r="T140" s="29"/>
      <c r="U140" s="29">
        <f t="shared" si="12"/>
        <v>71.428571428571431</v>
      </c>
      <c r="V140" s="29">
        <v>14</v>
      </c>
      <c r="W140" s="29">
        <v>5</v>
      </c>
      <c r="X140" s="42">
        <v>14</v>
      </c>
      <c r="Y140" s="50">
        <f t="shared" si="13"/>
        <v>4.7297297297297298</v>
      </c>
      <c r="Z140" s="42"/>
      <c r="AA140" s="42"/>
      <c r="AB140" s="42"/>
      <c r="AC140" s="42"/>
      <c r="AD140" s="42"/>
      <c r="AE140" s="42"/>
    </row>
    <row r="141" spans="1:31" s="36" customFormat="1" ht="15.75" x14ac:dyDescent="0.25">
      <c r="A141" s="5" t="s">
        <v>178</v>
      </c>
      <c r="B141" s="6" t="s">
        <v>161</v>
      </c>
      <c r="C141" s="11">
        <v>31.01</v>
      </c>
      <c r="D141" s="29">
        <v>443</v>
      </c>
      <c r="E141" s="29">
        <v>634</v>
      </c>
      <c r="F141" s="30">
        <f t="shared" si="10"/>
        <v>20.445017736214123</v>
      </c>
      <c r="G141" s="29">
        <v>22</v>
      </c>
      <c r="H141" s="29">
        <f t="shared" si="11"/>
        <v>4.966139954853273</v>
      </c>
      <c r="I141" s="29"/>
      <c r="J141" s="29"/>
      <c r="K141" s="29"/>
      <c r="L141" s="29"/>
      <c r="M141" s="29"/>
      <c r="N141" s="29"/>
      <c r="O141" s="29">
        <v>22</v>
      </c>
      <c r="P141" s="29"/>
      <c r="Q141" s="29"/>
      <c r="R141" s="29"/>
      <c r="S141" s="29"/>
      <c r="T141" s="29"/>
      <c r="U141" s="29">
        <f t="shared" si="12"/>
        <v>100</v>
      </c>
      <c r="V141" s="29">
        <v>31</v>
      </c>
      <c r="W141" s="29">
        <v>5</v>
      </c>
      <c r="X141" s="42">
        <v>31</v>
      </c>
      <c r="Y141" s="50">
        <f t="shared" si="13"/>
        <v>4.8895899053627758</v>
      </c>
      <c r="Z141" s="42"/>
      <c r="AA141" s="42"/>
      <c r="AB141" s="42"/>
      <c r="AC141" s="42"/>
      <c r="AD141" s="42"/>
      <c r="AE141" s="42"/>
    </row>
    <row r="142" spans="1:31" s="36" customFormat="1" ht="25.5" x14ac:dyDescent="0.25">
      <c r="A142" s="5" t="s">
        <v>180</v>
      </c>
      <c r="B142" s="10" t="s">
        <v>162</v>
      </c>
      <c r="C142" s="11">
        <v>45.381</v>
      </c>
      <c r="D142" s="29">
        <v>763</v>
      </c>
      <c r="E142" s="29">
        <v>861</v>
      </c>
      <c r="F142" s="30">
        <f t="shared" si="10"/>
        <v>18.972697825080981</v>
      </c>
      <c r="G142" s="29">
        <v>38</v>
      </c>
      <c r="H142" s="29">
        <f t="shared" si="11"/>
        <v>4.980340760157274</v>
      </c>
      <c r="I142" s="29"/>
      <c r="J142" s="29"/>
      <c r="K142" s="29"/>
      <c r="L142" s="29"/>
      <c r="M142" s="29"/>
      <c r="N142" s="29"/>
      <c r="O142" s="29">
        <v>28</v>
      </c>
      <c r="P142" s="29"/>
      <c r="Q142" s="29"/>
      <c r="R142" s="29"/>
      <c r="S142" s="29"/>
      <c r="T142" s="29"/>
      <c r="U142" s="29">
        <f t="shared" si="12"/>
        <v>73.684210526315795</v>
      </c>
      <c r="V142" s="29">
        <v>43</v>
      </c>
      <c r="W142" s="29">
        <v>5</v>
      </c>
      <c r="X142" s="42">
        <v>43</v>
      </c>
      <c r="Y142" s="50">
        <f t="shared" si="13"/>
        <v>4.9941927990708477</v>
      </c>
      <c r="Z142" s="42"/>
      <c r="AA142" s="42"/>
      <c r="AB142" s="42"/>
      <c r="AC142" s="42"/>
      <c r="AD142" s="42"/>
      <c r="AE142" s="42"/>
    </row>
    <row r="143" spans="1:31" s="36" customFormat="1" ht="15.75" x14ac:dyDescent="0.25">
      <c r="A143" s="5" t="s">
        <v>182</v>
      </c>
      <c r="B143" s="10" t="s">
        <v>51</v>
      </c>
      <c r="C143" s="11">
        <v>20.49</v>
      </c>
      <c r="D143" s="29">
        <v>501</v>
      </c>
      <c r="E143" s="29">
        <v>681</v>
      </c>
      <c r="F143" s="30">
        <f t="shared" si="10"/>
        <v>33.235724743777453</v>
      </c>
      <c r="G143" s="29">
        <v>25</v>
      </c>
      <c r="H143" s="29">
        <f t="shared" si="11"/>
        <v>4.9900199600798407</v>
      </c>
      <c r="I143" s="29"/>
      <c r="J143" s="29"/>
      <c r="K143" s="29"/>
      <c r="L143" s="29"/>
      <c r="M143" s="29"/>
      <c r="N143" s="29"/>
      <c r="O143" s="29">
        <v>18</v>
      </c>
      <c r="P143" s="29"/>
      <c r="Q143" s="29"/>
      <c r="R143" s="29"/>
      <c r="S143" s="29"/>
      <c r="T143" s="29"/>
      <c r="U143" s="29">
        <f t="shared" si="12"/>
        <v>72</v>
      </c>
      <c r="V143" s="29">
        <v>34</v>
      </c>
      <c r="W143" s="29">
        <v>5</v>
      </c>
      <c r="X143" s="42">
        <v>34</v>
      </c>
      <c r="Y143" s="50">
        <f t="shared" si="13"/>
        <v>4.9926578560939792</v>
      </c>
      <c r="Z143" s="42"/>
      <c r="AA143" s="42"/>
      <c r="AB143" s="42"/>
      <c r="AC143" s="42"/>
      <c r="AD143" s="42"/>
      <c r="AE143" s="42"/>
    </row>
    <row r="144" spans="1:31" s="36" customFormat="1" ht="15.75" x14ac:dyDescent="0.25">
      <c r="A144" s="5" t="s">
        <v>184</v>
      </c>
      <c r="B144" s="12" t="s">
        <v>163</v>
      </c>
      <c r="C144" s="11">
        <v>73.016999999999996</v>
      </c>
      <c r="D144" s="29">
        <v>866</v>
      </c>
      <c r="E144" s="29">
        <v>960</v>
      </c>
      <c r="F144" s="30">
        <f t="shared" si="10"/>
        <v>13.147623156251285</v>
      </c>
      <c r="G144" s="29">
        <v>32</v>
      </c>
      <c r="H144" s="29">
        <f t="shared" si="11"/>
        <v>3.695150115473441</v>
      </c>
      <c r="I144" s="29"/>
      <c r="J144" s="29"/>
      <c r="K144" s="29"/>
      <c r="L144" s="29"/>
      <c r="M144" s="29"/>
      <c r="N144" s="29"/>
      <c r="O144" s="29">
        <v>32</v>
      </c>
      <c r="P144" s="29"/>
      <c r="Q144" s="29"/>
      <c r="R144" s="29"/>
      <c r="S144" s="29"/>
      <c r="T144" s="29"/>
      <c r="U144" s="29">
        <f t="shared" si="12"/>
        <v>100</v>
      </c>
      <c r="V144" s="29">
        <v>48</v>
      </c>
      <c r="W144" s="29">
        <v>5</v>
      </c>
      <c r="X144" s="42">
        <v>48</v>
      </c>
      <c r="Y144" s="50">
        <f t="shared" si="13"/>
        <v>5</v>
      </c>
      <c r="Z144" s="42"/>
      <c r="AA144" s="42"/>
      <c r="AB144" s="42"/>
      <c r="AC144" s="42"/>
      <c r="AD144" s="42"/>
      <c r="AE144" s="42"/>
    </row>
    <row r="145" spans="1:31" ht="15.75" customHeight="1" x14ac:dyDescent="0.25">
      <c r="A145" s="143" t="s">
        <v>301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</row>
    <row r="146" spans="1:31" s="72" customFormat="1" x14ac:dyDescent="0.25">
      <c r="A146" s="14" t="s">
        <v>188</v>
      </c>
      <c r="B146" s="10" t="s">
        <v>26</v>
      </c>
      <c r="C146" s="7">
        <v>4284.8</v>
      </c>
      <c r="D146" s="28">
        <v>16422</v>
      </c>
      <c r="E146" s="28">
        <v>15082</v>
      </c>
      <c r="F146" s="61">
        <v>3.77</v>
      </c>
      <c r="G146" s="28">
        <v>484</v>
      </c>
      <c r="H146" s="28">
        <f>G146*100/D146</f>
        <v>2.9472658628668857</v>
      </c>
      <c r="I146" s="28">
        <v>193</v>
      </c>
      <c r="J146" s="28">
        <v>0</v>
      </c>
      <c r="K146" s="28">
        <v>0</v>
      </c>
      <c r="L146" s="28">
        <v>218</v>
      </c>
      <c r="M146" s="28">
        <v>73</v>
      </c>
      <c r="N146" s="28">
        <v>0</v>
      </c>
      <c r="O146" s="28">
        <v>218</v>
      </c>
      <c r="P146" s="28">
        <v>0</v>
      </c>
      <c r="Q146" s="28">
        <v>0</v>
      </c>
      <c r="R146" s="28">
        <v>218</v>
      </c>
      <c r="S146" s="28">
        <v>0</v>
      </c>
      <c r="T146" s="28">
        <v>0</v>
      </c>
      <c r="U146" s="28">
        <v>40</v>
      </c>
      <c r="V146" s="28">
        <v>754</v>
      </c>
      <c r="W146" s="28">
        <v>5</v>
      </c>
      <c r="X146" s="28">
        <v>754</v>
      </c>
      <c r="Y146" s="46">
        <v>4.9000000000000004</v>
      </c>
      <c r="Z146" s="28">
        <v>193</v>
      </c>
      <c r="AA146" s="28">
        <v>0</v>
      </c>
      <c r="AB146" s="28">
        <v>0</v>
      </c>
      <c r="AC146" s="28">
        <v>420</v>
      </c>
      <c r="AD146" s="28">
        <v>141</v>
      </c>
      <c r="AE146" s="28">
        <v>0</v>
      </c>
    </row>
    <row r="147" spans="1:31" s="72" customFormat="1" ht="15.75" customHeight="1" x14ac:dyDescent="0.25">
      <c r="A147" s="143" t="s">
        <v>302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</row>
    <row r="148" spans="1:31" s="72" customFormat="1" x14ac:dyDescent="0.25">
      <c r="A148" s="14" t="s">
        <v>200</v>
      </c>
      <c r="B148" s="10" t="s">
        <v>45</v>
      </c>
      <c r="C148" s="7">
        <v>2410.6999999999998</v>
      </c>
      <c r="D148" s="39">
        <v>5812</v>
      </c>
      <c r="E148" s="39">
        <v>5764</v>
      </c>
      <c r="F148" s="40">
        <f>E148/C148</f>
        <v>2.3910067615215498</v>
      </c>
      <c r="G148" s="39">
        <v>234</v>
      </c>
      <c r="H148" s="39">
        <f>G148*100/D148</f>
        <v>4.026152787336545</v>
      </c>
      <c r="I148" s="39">
        <v>20</v>
      </c>
      <c r="J148" s="39">
        <v>0</v>
      </c>
      <c r="K148" s="39">
        <v>0</v>
      </c>
      <c r="L148" s="39">
        <v>160</v>
      </c>
      <c r="M148" s="39">
        <v>54</v>
      </c>
      <c r="N148" s="39">
        <v>0</v>
      </c>
      <c r="O148" s="39">
        <v>172</v>
      </c>
      <c r="P148" s="39">
        <v>0</v>
      </c>
      <c r="Q148" s="39">
        <v>0</v>
      </c>
      <c r="R148" s="39">
        <v>143</v>
      </c>
      <c r="S148" s="39">
        <v>29</v>
      </c>
      <c r="T148" s="39">
        <v>0</v>
      </c>
      <c r="U148" s="39">
        <f>O148*100/G148</f>
        <v>73.504273504273499</v>
      </c>
      <c r="V148" s="39">
        <v>288</v>
      </c>
      <c r="W148" s="39">
        <v>5</v>
      </c>
      <c r="X148" s="71">
        <v>287</v>
      </c>
      <c r="Y148" s="129">
        <f>X148*100/E148</f>
        <v>4.9791811242192923</v>
      </c>
      <c r="Z148" s="71">
        <v>20</v>
      </c>
      <c r="AA148" s="71">
        <v>0</v>
      </c>
      <c r="AB148" s="71">
        <v>0</v>
      </c>
      <c r="AC148" s="71">
        <v>200</v>
      </c>
      <c r="AD148" s="71">
        <v>67</v>
      </c>
      <c r="AE148" s="71">
        <v>0</v>
      </c>
    </row>
    <row r="149" spans="1:31" s="72" customFormat="1" ht="76.5" x14ac:dyDescent="0.25">
      <c r="A149" s="14"/>
      <c r="B149" s="10" t="s">
        <v>354</v>
      </c>
      <c r="C149" s="7"/>
      <c r="D149" s="39"/>
      <c r="E149" s="39"/>
      <c r="F149" s="40"/>
      <c r="G149" s="39">
        <v>1</v>
      </c>
      <c r="H149" s="39"/>
      <c r="I149" s="39"/>
      <c r="J149" s="39"/>
      <c r="K149" s="39"/>
      <c r="L149" s="39"/>
      <c r="M149" s="39"/>
      <c r="N149" s="39"/>
      <c r="O149" s="39">
        <v>0</v>
      </c>
      <c r="P149" s="39"/>
      <c r="Q149" s="39"/>
      <c r="R149" s="39"/>
      <c r="S149" s="39"/>
      <c r="T149" s="39"/>
      <c r="U149" s="39">
        <v>0</v>
      </c>
      <c r="V149" s="39"/>
      <c r="W149" s="39"/>
      <c r="X149" s="113">
        <v>1</v>
      </c>
      <c r="Y149" s="40">
        <f>X149*100/E148</f>
        <v>1.7349063150589868E-2</v>
      </c>
      <c r="Z149" s="113">
        <v>0</v>
      </c>
      <c r="AA149" s="113">
        <v>0</v>
      </c>
      <c r="AB149" s="113">
        <v>0</v>
      </c>
      <c r="AC149" s="113">
        <v>0</v>
      </c>
      <c r="AD149" s="113">
        <v>1</v>
      </c>
      <c r="AE149" s="113">
        <v>0</v>
      </c>
    </row>
    <row r="150" spans="1:31" ht="38.25" x14ac:dyDescent="0.25">
      <c r="A150" s="5" t="s">
        <v>201</v>
      </c>
      <c r="B150" s="6" t="s">
        <v>166</v>
      </c>
      <c r="C150" s="11">
        <v>150.298</v>
      </c>
      <c r="D150" s="39">
        <v>213</v>
      </c>
      <c r="E150" s="39">
        <v>238</v>
      </c>
      <c r="F150" s="40">
        <f>E150/C150</f>
        <v>1.5835207387989194</v>
      </c>
      <c r="G150" s="39">
        <v>10</v>
      </c>
      <c r="H150" s="39">
        <f>G150*100/D150</f>
        <v>4.694835680751174</v>
      </c>
      <c r="I150" s="39"/>
      <c r="J150" s="39"/>
      <c r="K150" s="39"/>
      <c r="L150" s="39"/>
      <c r="M150" s="39"/>
      <c r="N150" s="39"/>
      <c r="O150" s="39">
        <v>7</v>
      </c>
      <c r="P150" s="39"/>
      <c r="Q150" s="39"/>
      <c r="R150" s="39"/>
      <c r="S150" s="39"/>
      <c r="T150" s="39"/>
      <c r="U150" s="39">
        <f>O150*100/G150</f>
        <v>70</v>
      </c>
      <c r="V150" s="39">
        <v>11</v>
      </c>
      <c r="W150" s="39">
        <v>5</v>
      </c>
      <c r="X150" s="43">
        <v>11</v>
      </c>
      <c r="Y150" s="62">
        <f>X150*100/E150</f>
        <v>4.6218487394957979</v>
      </c>
      <c r="Z150" s="41"/>
      <c r="AA150" s="41"/>
      <c r="AB150" s="41"/>
      <c r="AC150" s="41"/>
      <c r="AD150" s="41"/>
      <c r="AE150" s="41"/>
    </row>
    <row r="151" spans="1:31" x14ac:dyDescent="0.25">
      <c r="A151" s="5" t="s">
        <v>203</v>
      </c>
      <c r="B151" s="6" t="s">
        <v>168</v>
      </c>
      <c r="C151" s="11">
        <v>1607.29</v>
      </c>
      <c r="D151" s="39">
        <v>5013</v>
      </c>
      <c r="E151" s="39">
        <v>5209</v>
      </c>
      <c r="F151" s="40">
        <f>E151/C151</f>
        <v>3.2408588369242639</v>
      </c>
      <c r="G151" s="39">
        <v>250</v>
      </c>
      <c r="H151" s="39">
        <f>G151*100/D151</f>
        <v>4.9870337123478956</v>
      </c>
      <c r="I151" s="39"/>
      <c r="J151" s="39"/>
      <c r="K151" s="39"/>
      <c r="L151" s="39"/>
      <c r="M151" s="39"/>
      <c r="N151" s="39"/>
      <c r="O151" s="39">
        <v>250</v>
      </c>
      <c r="P151" s="39"/>
      <c r="Q151" s="39"/>
      <c r="R151" s="39"/>
      <c r="S151" s="39"/>
      <c r="T151" s="39"/>
      <c r="U151" s="39">
        <f>O151*100/G151</f>
        <v>100</v>
      </c>
      <c r="V151" s="39">
        <v>260</v>
      </c>
      <c r="W151" s="39">
        <v>5</v>
      </c>
      <c r="X151" s="43">
        <v>260</v>
      </c>
      <c r="Y151" s="62">
        <f>X151*100/E151</f>
        <v>4.9913611057784601</v>
      </c>
      <c r="Z151" s="41"/>
      <c r="AA151" s="41"/>
      <c r="AB151" s="41"/>
      <c r="AC151" s="41"/>
      <c r="AD151" s="41"/>
      <c r="AE151" s="41"/>
    </row>
    <row r="152" spans="1:31" s="72" customFormat="1" ht="25.5" x14ac:dyDescent="0.25">
      <c r="A152" s="14" t="s">
        <v>205</v>
      </c>
      <c r="B152" s="10" t="s">
        <v>170</v>
      </c>
      <c r="C152" s="7">
        <v>252.64</v>
      </c>
      <c r="D152" s="39">
        <v>409</v>
      </c>
      <c r="E152" s="39">
        <v>422</v>
      </c>
      <c r="F152" s="40">
        <f>E152/C152</f>
        <v>1.6703609879670678</v>
      </c>
      <c r="G152" s="39">
        <v>0</v>
      </c>
      <c r="H152" s="39">
        <f>G152*100/D152</f>
        <v>0</v>
      </c>
      <c r="I152" s="39"/>
      <c r="J152" s="39"/>
      <c r="K152" s="39"/>
      <c r="L152" s="39"/>
      <c r="M152" s="39"/>
      <c r="N152" s="39"/>
      <c r="O152" s="39">
        <v>0</v>
      </c>
      <c r="P152" s="39"/>
      <c r="Q152" s="39"/>
      <c r="R152" s="39"/>
      <c r="S152" s="39"/>
      <c r="T152" s="39"/>
      <c r="U152" s="39">
        <v>0</v>
      </c>
      <c r="V152" s="39">
        <v>0</v>
      </c>
      <c r="W152" s="39">
        <v>0</v>
      </c>
      <c r="X152" s="71">
        <v>0</v>
      </c>
      <c r="Y152" s="71">
        <f>X152*100/E152</f>
        <v>0</v>
      </c>
      <c r="Z152" s="71"/>
      <c r="AA152" s="71"/>
      <c r="AB152" s="71"/>
      <c r="AC152" s="71"/>
      <c r="AD152" s="71"/>
      <c r="AE152" s="71"/>
    </row>
    <row r="153" spans="1:31" ht="15.75" customHeight="1" x14ac:dyDescent="0.25">
      <c r="A153" s="143" t="s">
        <v>300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</row>
    <row r="154" spans="1:31" s="36" customFormat="1" ht="15.75" x14ac:dyDescent="0.25">
      <c r="A154" s="5" t="s">
        <v>206</v>
      </c>
      <c r="B154" s="6" t="s">
        <v>45</v>
      </c>
      <c r="C154" s="7">
        <v>466.86</v>
      </c>
      <c r="D154" s="29">
        <v>478</v>
      </c>
      <c r="E154" s="29">
        <v>498</v>
      </c>
      <c r="F154" s="30">
        <f>E154/C154</f>
        <v>1.0667009381827528</v>
      </c>
      <c r="G154" s="29">
        <v>13</v>
      </c>
      <c r="H154" s="29">
        <f>G154*100/D154</f>
        <v>2.7196652719665271</v>
      </c>
      <c r="I154" s="29">
        <v>0</v>
      </c>
      <c r="J154" s="29">
        <v>0</v>
      </c>
      <c r="K154" s="29">
        <v>0</v>
      </c>
      <c r="L154" s="29">
        <v>9</v>
      </c>
      <c r="M154" s="29">
        <v>4</v>
      </c>
      <c r="N154" s="29">
        <v>0</v>
      </c>
      <c r="O154" s="29">
        <v>3</v>
      </c>
      <c r="P154" s="29">
        <v>0</v>
      </c>
      <c r="Q154" s="29">
        <v>0</v>
      </c>
      <c r="R154" s="29">
        <v>2</v>
      </c>
      <c r="S154" s="29">
        <v>1</v>
      </c>
      <c r="T154" s="29">
        <v>0</v>
      </c>
      <c r="U154" s="29">
        <f>O154*100/G154</f>
        <v>23.076923076923077</v>
      </c>
      <c r="V154" s="29">
        <v>24</v>
      </c>
      <c r="W154" s="29">
        <v>5</v>
      </c>
      <c r="X154" s="35">
        <v>24</v>
      </c>
      <c r="Y154" s="63">
        <f>X154*100/E154</f>
        <v>4.8192771084337354</v>
      </c>
      <c r="Z154" s="35">
        <v>0</v>
      </c>
      <c r="AA154" s="35">
        <v>0</v>
      </c>
      <c r="AB154" s="35">
        <v>0</v>
      </c>
      <c r="AC154" s="35">
        <v>18</v>
      </c>
      <c r="AD154" s="35">
        <v>6</v>
      </c>
      <c r="AE154" s="35">
        <v>0</v>
      </c>
    </row>
    <row r="155" spans="1:31" s="36" customFormat="1" ht="38.25" x14ac:dyDescent="0.25">
      <c r="A155" s="5" t="s">
        <v>207</v>
      </c>
      <c r="B155" s="6" t="s">
        <v>174</v>
      </c>
      <c r="C155" s="11">
        <v>369.51</v>
      </c>
      <c r="D155" s="29">
        <v>11</v>
      </c>
      <c r="E155" s="29">
        <v>58</v>
      </c>
      <c r="F155" s="30">
        <f t="shared" ref="F155:F163" si="14">E155/C155</f>
        <v>0.15696462883277854</v>
      </c>
      <c r="G155" s="29">
        <v>0</v>
      </c>
      <c r="H155" s="29">
        <f t="shared" ref="H155:H163" si="15">G155*100/D155</f>
        <v>0</v>
      </c>
      <c r="I155" s="29"/>
      <c r="J155" s="29"/>
      <c r="K155" s="29"/>
      <c r="L155" s="29"/>
      <c r="M155" s="29"/>
      <c r="N155" s="29"/>
      <c r="O155" s="29">
        <v>0</v>
      </c>
      <c r="P155" s="29"/>
      <c r="Q155" s="29"/>
      <c r="R155" s="29"/>
      <c r="S155" s="29"/>
      <c r="T155" s="29"/>
      <c r="U155" s="29">
        <v>0</v>
      </c>
      <c r="V155" s="29">
        <v>2</v>
      </c>
      <c r="W155" s="29">
        <v>5</v>
      </c>
      <c r="X155" s="35">
        <v>2</v>
      </c>
      <c r="Y155" s="63">
        <f t="shared" ref="Y155:Y163" si="16">X155*100/E155</f>
        <v>3.4482758620689653</v>
      </c>
      <c r="Z155" s="35"/>
      <c r="AA155" s="35"/>
      <c r="AB155" s="35"/>
      <c r="AC155" s="35"/>
      <c r="AD155" s="35"/>
      <c r="AE155" s="35"/>
    </row>
    <row r="156" spans="1:31" s="36" customFormat="1" ht="15.75" x14ac:dyDescent="0.25">
      <c r="A156" s="5" t="s">
        <v>209</v>
      </c>
      <c r="B156" s="6" t="s">
        <v>176</v>
      </c>
      <c r="C156" s="11">
        <v>30.57</v>
      </c>
      <c r="D156" s="29">
        <v>167</v>
      </c>
      <c r="E156" s="29">
        <v>243</v>
      </c>
      <c r="F156" s="30">
        <f t="shared" si="14"/>
        <v>7.9489695780176639</v>
      </c>
      <c r="G156" s="29">
        <v>8</v>
      </c>
      <c r="H156" s="29">
        <f t="shared" si="15"/>
        <v>4.7904191616766463</v>
      </c>
      <c r="I156" s="29"/>
      <c r="J156" s="29"/>
      <c r="K156" s="29"/>
      <c r="L156" s="29"/>
      <c r="M156" s="29"/>
      <c r="N156" s="29"/>
      <c r="O156" s="29">
        <v>8</v>
      </c>
      <c r="P156" s="29"/>
      <c r="Q156" s="29"/>
      <c r="R156" s="29"/>
      <c r="S156" s="29"/>
      <c r="T156" s="29"/>
      <c r="U156" s="29">
        <f t="shared" ref="U156:U163" si="17">O156*100/G156</f>
        <v>100</v>
      </c>
      <c r="V156" s="29">
        <v>12</v>
      </c>
      <c r="W156" s="29">
        <v>5</v>
      </c>
      <c r="X156" s="35">
        <v>12</v>
      </c>
      <c r="Y156" s="63">
        <f t="shared" si="16"/>
        <v>4.9382716049382713</v>
      </c>
      <c r="Z156" s="35"/>
      <c r="AA156" s="35"/>
      <c r="AB156" s="35"/>
      <c r="AC156" s="35"/>
      <c r="AD156" s="35"/>
      <c r="AE156" s="35"/>
    </row>
    <row r="157" spans="1:31" s="36" customFormat="1" ht="25.5" x14ac:dyDescent="0.25">
      <c r="A157" s="5" t="s">
        <v>211</v>
      </c>
      <c r="B157" s="6" t="s">
        <v>348</v>
      </c>
      <c r="C157" s="11">
        <v>47.12</v>
      </c>
      <c r="D157" s="29">
        <v>13</v>
      </c>
      <c r="E157" s="29">
        <v>13</v>
      </c>
      <c r="F157" s="30">
        <f t="shared" si="14"/>
        <v>0.27589134125636672</v>
      </c>
      <c r="G157" s="29">
        <v>0</v>
      </c>
      <c r="H157" s="29">
        <f t="shared" si="15"/>
        <v>0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5</v>
      </c>
      <c r="X157" s="35">
        <v>0</v>
      </c>
      <c r="Y157" s="63">
        <f t="shared" si="16"/>
        <v>0</v>
      </c>
      <c r="Z157" s="35"/>
      <c r="AA157" s="35"/>
      <c r="AB157" s="35"/>
      <c r="AC157" s="35"/>
      <c r="AD157" s="35"/>
      <c r="AE157" s="35"/>
    </row>
    <row r="158" spans="1:31" s="36" customFormat="1" ht="25.5" x14ac:dyDescent="0.25">
      <c r="A158" s="5" t="s">
        <v>213</v>
      </c>
      <c r="B158" s="6" t="s">
        <v>179</v>
      </c>
      <c r="C158" s="11">
        <v>299.57100000000003</v>
      </c>
      <c r="D158" s="29">
        <v>1375</v>
      </c>
      <c r="E158" s="29">
        <v>1524</v>
      </c>
      <c r="F158" s="30">
        <f t="shared" si="14"/>
        <v>5.0872748029682437</v>
      </c>
      <c r="G158" s="29">
        <v>68</v>
      </c>
      <c r="H158" s="29">
        <f t="shared" si="15"/>
        <v>4.9454545454545453</v>
      </c>
      <c r="I158" s="29"/>
      <c r="J158" s="29"/>
      <c r="K158" s="29"/>
      <c r="L158" s="29"/>
      <c r="M158" s="29"/>
      <c r="N158" s="29"/>
      <c r="O158" s="29">
        <v>51</v>
      </c>
      <c r="P158" s="29"/>
      <c r="Q158" s="29"/>
      <c r="R158" s="29"/>
      <c r="S158" s="29"/>
      <c r="T158" s="29"/>
      <c r="U158" s="29">
        <f t="shared" si="17"/>
        <v>75</v>
      </c>
      <c r="V158" s="29">
        <v>76</v>
      </c>
      <c r="W158" s="29">
        <v>5</v>
      </c>
      <c r="X158" s="35">
        <v>76</v>
      </c>
      <c r="Y158" s="63">
        <f t="shared" si="16"/>
        <v>4.9868766404199478</v>
      </c>
      <c r="Z158" s="35"/>
      <c r="AA158" s="35"/>
      <c r="AB158" s="35"/>
      <c r="AC158" s="35"/>
      <c r="AD158" s="35"/>
      <c r="AE158" s="35"/>
    </row>
    <row r="159" spans="1:31" s="36" customFormat="1" ht="15.75" x14ac:dyDescent="0.25">
      <c r="A159" s="5" t="s">
        <v>215</v>
      </c>
      <c r="B159" s="6" t="s">
        <v>181</v>
      </c>
      <c r="C159" s="11">
        <v>58.94</v>
      </c>
      <c r="D159" s="29">
        <v>226</v>
      </c>
      <c r="E159" s="29">
        <v>304</v>
      </c>
      <c r="F159" s="30">
        <f t="shared" si="14"/>
        <v>5.1577875805904307</v>
      </c>
      <c r="G159" s="29">
        <v>11</v>
      </c>
      <c r="H159" s="29">
        <f t="shared" si="15"/>
        <v>4.8672566371681416</v>
      </c>
      <c r="I159" s="29"/>
      <c r="J159" s="29"/>
      <c r="K159" s="29"/>
      <c r="L159" s="29"/>
      <c r="M159" s="29"/>
      <c r="N159" s="29"/>
      <c r="O159" s="29">
        <v>8</v>
      </c>
      <c r="P159" s="29"/>
      <c r="Q159" s="29"/>
      <c r="R159" s="29"/>
      <c r="S159" s="29"/>
      <c r="T159" s="29"/>
      <c r="U159" s="29">
        <f t="shared" si="17"/>
        <v>72.727272727272734</v>
      </c>
      <c r="V159" s="29">
        <v>15</v>
      </c>
      <c r="W159" s="29">
        <v>5</v>
      </c>
      <c r="X159" s="35">
        <v>15</v>
      </c>
      <c r="Y159" s="63">
        <f t="shared" si="16"/>
        <v>4.9342105263157894</v>
      </c>
      <c r="Z159" s="35"/>
      <c r="AA159" s="35"/>
      <c r="AB159" s="35"/>
      <c r="AC159" s="35"/>
      <c r="AD159" s="35"/>
      <c r="AE159" s="35"/>
    </row>
    <row r="160" spans="1:31" s="36" customFormat="1" ht="15.75" x14ac:dyDescent="0.25">
      <c r="A160" s="5" t="s">
        <v>217</v>
      </c>
      <c r="B160" s="6" t="s">
        <v>183</v>
      </c>
      <c r="C160" s="11">
        <v>54.54</v>
      </c>
      <c r="D160" s="29">
        <v>39</v>
      </c>
      <c r="E160" s="29">
        <v>109</v>
      </c>
      <c r="F160" s="30">
        <f t="shared" si="14"/>
        <v>1.9985331866519986</v>
      </c>
      <c r="G160" s="29">
        <v>1</v>
      </c>
      <c r="H160" s="29">
        <f t="shared" si="15"/>
        <v>2.5641025641025643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f t="shared" si="17"/>
        <v>0</v>
      </c>
      <c r="V160" s="29">
        <v>5</v>
      </c>
      <c r="W160" s="29">
        <v>5</v>
      </c>
      <c r="X160" s="35">
        <v>5</v>
      </c>
      <c r="Y160" s="63">
        <f t="shared" si="16"/>
        <v>4.5871559633027523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219</v>
      </c>
      <c r="B161" s="10" t="s">
        <v>185</v>
      </c>
      <c r="C161" s="7">
        <v>35.200000000000003</v>
      </c>
      <c r="D161" s="29">
        <v>306</v>
      </c>
      <c r="E161" s="29">
        <v>312</v>
      </c>
      <c r="F161" s="30">
        <f t="shared" si="14"/>
        <v>8.8636363636363633</v>
      </c>
      <c r="G161" s="29">
        <v>15</v>
      </c>
      <c r="H161" s="29">
        <f t="shared" si="15"/>
        <v>4.9019607843137258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f t="shared" si="17"/>
        <v>0</v>
      </c>
      <c r="V161" s="29">
        <v>15</v>
      </c>
      <c r="W161" s="29">
        <v>5</v>
      </c>
      <c r="X161" s="35">
        <v>15</v>
      </c>
      <c r="Y161" s="63">
        <f t="shared" si="16"/>
        <v>4.8076923076923075</v>
      </c>
      <c r="Z161" s="35"/>
      <c r="AA161" s="35"/>
      <c r="AB161" s="35"/>
      <c r="AC161" s="35"/>
      <c r="AD161" s="35"/>
      <c r="AE161" s="35"/>
    </row>
    <row r="162" spans="1:31" s="36" customFormat="1" ht="15.75" x14ac:dyDescent="0.25">
      <c r="A162" s="5" t="s">
        <v>221</v>
      </c>
      <c r="B162" s="12" t="s">
        <v>186</v>
      </c>
      <c r="C162" s="11">
        <v>27.66</v>
      </c>
      <c r="D162" s="29">
        <v>176</v>
      </c>
      <c r="E162" s="29">
        <v>222</v>
      </c>
      <c r="F162" s="30">
        <f t="shared" si="14"/>
        <v>8.026030368763557</v>
      </c>
      <c r="G162" s="29">
        <v>9</v>
      </c>
      <c r="H162" s="29">
        <f t="shared" si="15"/>
        <v>5.1136363636363633</v>
      </c>
      <c r="I162" s="29"/>
      <c r="J162" s="29"/>
      <c r="K162" s="29"/>
      <c r="L162" s="29"/>
      <c r="M162" s="29"/>
      <c r="N162" s="29"/>
      <c r="O162" s="29">
        <v>6</v>
      </c>
      <c r="P162" s="29"/>
      <c r="Q162" s="29"/>
      <c r="R162" s="29"/>
      <c r="S162" s="29"/>
      <c r="T162" s="29"/>
      <c r="U162" s="29">
        <f t="shared" si="17"/>
        <v>66.666666666666671</v>
      </c>
      <c r="V162" s="29">
        <v>11</v>
      </c>
      <c r="W162" s="29">
        <v>5</v>
      </c>
      <c r="X162" s="35">
        <v>11</v>
      </c>
      <c r="Y162" s="63">
        <f t="shared" si="16"/>
        <v>4.954954954954955</v>
      </c>
      <c r="Z162" s="35"/>
      <c r="AA162" s="35"/>
      <c r="AB162" s="35"/>
      <c r="AC162" s="35"/>
      <c r="AD162" s="35"/>
      <c r="AE162" s="35"/>
    </row>
    <row r="163" spans="1:31" s="36" customFormat="1" ht="15.75" x14ac:dyDescent="0.25">
      <c r="A163" s="5" t="s">
        <v>223</v>
      </c>
      <c r="B163" s="12" t="s">
        <v>187</v>
      </c>
      <c r="C163" s="11">
        <v>91.3</v>
      </c>
      <c r="D163" s="29">
        <v>185</v>
      </c>
      <c r="E163" s="29">
        <v>237</v>
      </c>
      <c r="F163" s="30">
        <f t="shared" si="14"/>
        <v>2.5958378970427165</v>
      </c>
      <c r="G163" s="29">
        <v>4</v>
      </c>
      <c r="H163" s="29">
        <f t="shared" si="15"/>
        <v>2.1621621621621623</v>
      </c>
      <c r="I163" s="29"/>
      <c r="J163" s="29"/>
      <c r="K163" s="29"/>
      <c r="L163" s="29"/>
      <c r="M163" s="29"/>
      <c r="N163" s="29"/>
      <c r="O163" s="29">
        <v>3</v>
      </c>
      <c r="P163" s="29"/>
      <c r="Q163" s="29"/>
      <c r="R163" s="29"/>
      <c r="S163" s="29"/>
      <c r="T163" s="29"/>
      <c r="U163" s="29">
        <f t="shared" si="17"/>
        <v>75</v>
      </c>
      <c r="V163" s="29">
        <v>11</v>
      </c>
      <c r="W163" s="29">
        <v>5</v>
      </c>
      <c r="X163" s="35">
        <v>11</v>
      </c>
      <c r="Y163" s="63">
        <f t="shared" si="16"/>
        <v>4.6413502109704643</v>
      </c>
      <c r="Z163" s="35"/>
      <c r="AA163" s="35"/>
      <c r="AB163" s="35"/>
      <c r="AC163" s="35"/>
      <c r="AD163" s="35"/>
      <c r="AE163" s="35"/>
    </row>
    <row r="164" spans="1:31" ht="15.75" customHeight="1" x14ac:dyDescent="0.25">
      <c r="A164" s="143" t="s">
        <v>303</v>
      </c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</row>
    <row r="165" spans="1:31" s="36" customFormat="1" x14ac:dyDescent="0.25">
      <c r="A165" s="5" t="s">
        <v>228</v>
      </c>
      <c r="B165" s="6" t="s">
        <v>45</v>
      </c>
      <c r="C165" s="11">
        <v>855.32100000000003</v>
      </c>
      <c r="D165" s="39">
        <v>1541</v>
      </c>
      <c r="E165" s="39">
        <v>641</v>
      </c>
      <c r="F165" s="40">
        <f>E165/C165</f>
        <v>0.74942623880391102</v>
      </c>
      <c r="G165" s="39">
        <v>38</v>
      </c>
      <c r="H165" s="39">
        <f>G165*100/D165</f>
        <v>2.4659312134977287</v>
      </c>
      <c r="I165" s="39">
        <v>0</v>
      </c>
      <c r="J165" s="39">
        <v>0</v>
      </c>
      <c r="K165" s="39">
        <v>0</v>
      </c>
      <c r="L165" s="39">
        <v>28</v>
      </c>
      <c r="M165" s="39">
        <v>10</v>
      </c>
      <c r="N165" s="39">
        <v>0</v>
      </c>
      <c r="O165" s="39">
        <v>16</v>
      </c>
      <c r="P165" s="39">
        <v>0</v>
      </c>
      <c r="Q165" s="39">
        <v>0</v>
      </c>
      <c r="R165" s="39">
        <v>16</v>
      </c>
      <c r="S165" s="39">
        <v>0</v>
      </c>
      <c r="T165" s="39">
        <v>0</v>
      </c>
      <c r="U165" s="39">
        <f>O165*100/G165</f>
        <v>42.10526315789474</v>
      </c>
      <c r="V165" s="39">
        <v>32</v>
      </c>
      <c r="W165" s="39">
        <v>5</v>
      </c>
      <c r="X165" s="51">
        <v>32</v>
      </c>
      <c r="Y165" s="58">
        <f>X165*100/E165</f>
        <v>4.9921996879875197</v>
      </c>
      <c r="Z165" s="51">
        <v>0</v>
      </c>
      <c r="AA165" s="51">
        <v>0</v>
      </c>
      <c r="AB165" s="51">
        <v>0</v>
      </c>
      <c r="AC165" s="51">
        <v>24</v>
      </c>
      <c r="AD165" s="51">
        <v>8</v>
      </c>
      <c r="AE165" s="51">
        <v>0</v>
      </c>
    </row>
    <row r="166" spans="1:31" s="36" customFormat="1" ht="25.5" x14ac:dyDescent="0.25">
      <c r="A166" s="5" t="s">
        <v>229</v>
      </c>
      <c r="B166" s="17" t="s">
        <v>189</v>
      </c>
      <c r="C166" s="11">
        <v>40.64</v>
      </c>
      <c r="D166" s="39">
        <v>193</v>
      </c>
      <c r="E166" s="39">
        <v>190</v>
      </c>
      <c r="F166" s="40">
        <f t="shared" ref="F166:F176" si="18">E166/C166</f>
        <v>4.6751968503937009</v>
      </c>
      <c r="G166" s="39">
        <v>9</v>
      </c>
      <c r="H166" s="39">
        <f t="shared" ref="H166:H176" si="19">G166*100/D166</f>
        <v>4.6632124352331603</v>
      </c>
      <c r="I166" s="39"/>
      <c r="J166" s="39"/>
      <c r="K166" s="39"/>
      <c r="L166" s="39"/>
      <c r="M166" s="39"/>
      <c r="N166" s="39"/>
      <c r="O166" s="39">
        <v>6</v>
      </c>
      <c r="P166" s="39"/>
      <c r="Q166" s="39"/>
      <c r="R166" s="39"/>
      <c r="S166" s="39"/>
      <c r="T166" s="39"/>
      <c r="U166" s="39">
        <f t="shared" ref="U166:U176" si="20">O166*100/G166</f>
        <v>66.666666666666671</v>
      </c>
      <c r="V166" s="39">
        <v>9</v>
      </c>
      <c r="W166" s="39">
        <v>5</v>
      </c>
      <c r="X166" s="51">
        <v>9</v>
      </c>
      <c r="Y166" s="58">
        <f t="shared" ref="Y166:Y176" si="21">X166*100/E166</f>
        <v>4.7368421052631575</v>
      </c>
      <c r="Z166" s="51"/>
      <c r="AA166" s="51"/>
      <c r="AB166" s="51"/>
      <c r="AC166" s="51"/>
      <c r="AD166" s="51"/>
      <c r="AE166" s="51"/>
    </row>
    <row r="167" spans="1:31" s="36" customFormat="1" x14ac:dyDescent="0.25">
      <c r="A167" s="5" t="s">
        <v>304</v>
      </c>
      <c r="B167" s="17" t="s">
        <v>190</v>
      </c>
      <c r="C167" s="11">
        <v>54.3</v>
      </c>
      <c r="D167" s="39">
        <v>37</v>
      </c>
      <c r="E167" s="39">
        <v>41</v>
      </c>
      <c r="F167" s="40">
        <f t="shared" si="18"/>
        <v>0.75506445672191536</v>
      </c>
      <c r="G167" s="39">
        <v>1</v>
      </c>
      <c r="H167" s="39">
        <f t="shared" si="19"/>
        <v>2.7027027027027026</v>
      </c>
      <c r="I167" s="39"/>
      <c r="J167" s="39"/>
      <c r="K167" s="39"/>
      <c r="L167" s="39"/>
      <c r="M167" s="39"/>
      <c r="N167" s="39"/>
      <c r="O167" s="39">
        <v>0</v>
      </c>
      <c r="P167" s="39"/>
      <c r="Q167" s="39"/>
      <c r="R167" s="39"/>
      <c r="S167" s="39"/>
      <c r="T167" s="39"/>
      <c r="U167" s="39">
        <f t="shared" si="20"/>
        <v>0</v>
      </c>
      <c r="V167" s="39">
        <v>2</v>
      </c>
      <c r="W167" s="39">
        <v>5</v>
      </c>
      <c r="X167" s="51">
        <v>2</v>
      </c>
      <c r="Y167" s="58">
        <f t="shared" si="21"/>
        <v>4.8780487804878048</v>
      </c>
      <c r="Z167" s="51"/>
      <c r="AA167" s="51"/>
      <c r="AB167" s="51"/>
      <c r="AC167" s="51"/>
      <c r="AD167" s="51"/>
      <c r="AE167" s="51"/>
    </row>
    <row r="168" spans="1:31" s="36" customFormat="1" ht="25.5" x14ac:dyDescent="0.25">
      <c r="A168" s="5" t="s">
        <v>305</v>
      </c>
      <c r="B168" s="17" t="s">
        <v>191</v>
      </c>
      <c r="C168" s="11">
        <v>96.99</v>
      </c>
      <c r="D168" s="39">
        <v>533</v>
      </c>
      <c r="E168" s="39">
        <v>705</v>
      </c>
      <c r="F168" s="40">
        <f t="shared" si="18"/>
        <v>7.2687905969687598</v>
      </c>
      <c r="G168" s="39">
        <v>26</v>
      </c>
      <c r="H168" s="39">
        <f t="shared" si="19"/>
        <v>4.8780487804878048</v>
      </c>
      <c r="I168" s="39"/>
      <c r="J168" s="39"/>
      <c r="K168" s="39"/>
      <c r="L168" s="39"/>
      <c r="M168" s="39"/>
      <c r="N168" s="39"/>
      <c r="O168" s="39">
        <v>19</v>
      </c>
      <c r="P168" s="39"/>
      <c r="Q168" s="39"/>
      <c r="R168" s="39"/>
      <c r="S168" s="39"/>
      <c r="T168" s="39"/>
      <c r="U168" s="39">
        <f t="shared" si="20"/>
        <v>73.07692307692308</v>
      </c>
      <c r="V168" s="39">
        <v>35</v>
      </c>
      <c r="W168" s="39">
        <v>5</v>
      </c>
      <c r="X168" s="51">
        <v>35</v>
      </c>
      <c r="Y168" s="58">
        <f t="shared" si="21"/>
        <v>4.9645390070921982</v>
      </c>
      <c r="Z168" s="51"/>
      <c r="AA168" s="51"/>
      <c r="AB168" s="51"/>
      <c r="AC168" s="51"/>
      <c r="AD168" s="51"/>
      <c r="AE168" s="51"/>
    </row>
    <row r="169" spans="1:31" s="36" customFormat="1" x14ac:dyDescent="0.25">
      <c r="A169" s="5" t="s">
        <v>306</v>
      </c>
      <c r="B169" s="17" t="s">
        <v>192</v>
      </c>
      <c r="C169" s="11">
        <v>31.17</v>
      </c>
      <c r="D169" s="39">
        <v>114</v>
      </c>
      <c r="E169" s="39">
        <v>119</v>
      </c>
      <c r="F169" s="40">
        <f t="shared" si="18"/>
        <v>3.8177735001604103</v>
      </c>
      <c r="G169" s="39">
        <v>5</v>
      </c>
      <c r="H169" s="39">
        <f t="shared" si="19"/>
        <v>4.3859649122807021</v>
      </c>
      <c r="I169" s="39"/>
      <c r="J169" s="39"/>
      <c r="K169" s="39"/>
      <c r="L169" s="39"/>
      <c r="M169" s="39"/>
      <c r="N169" s="39"/>
      <c r="O169" s="39">
        <v>3</v>
      </c>
      <c r="P169" s="39"/>
      <c r="Q169" s="39"/>
      <c r="R169" s="39"/>
      <c r="S169" s="39"/>
      <c r="T169" s="39"/>
      <c r="U169" s="39">
        <f t="shared" si="20"/>
        <v>60</v>
      </c>
      <c r="V169" s="39">
        <v>5</v>
      </c>
      <c r="W169" s="39">
        <v>5</v>
      </c>
      <c r="X169" s="51">
        <v>5</v>
      </c>
      <c r="Y169" s="58">
        <f t="shared" si="21"/>
        <v>4.2016806722689077</v>
      </c>
      <c r="Z169" s="51"/>
      <c r="AA169" s="51"/>
      <c r="AB169" s="51"/>
      <c r="AC169" s="51"/>
      <c r="AD169" s="51"/>
      <c r="AE169" s="51"/>
    </row>
    <row r="170" spans="1:31" s="36" customFormat="1" x14ac:dyDescent="0.25">
      <c r="A170" s="5" t="s">
        <v>307</v>
      </c>
      <c r="B170" s="17" t="s">
        <v>193</v>
      </c>
      <c r="C170" s="11">
        <v>15.47</v>
      </c>
      <c r="D170" s="39">
        <v>56</v>
      </c>
      <c r="E170" s="39">
        <v>82</v>
      </c>
      <c r="F170" s="40">
        <f t="shared" si="18"/>
        <v>5.3005817711700063</v>
      </c>
      <c r="G170" s="39">
        <v>3</v>
      </c>
      <c r="H170" s="39">
        <f t="shared" si="19"/>
        <v>5.3571428571428568</v>
      </c>
      <c r="I170" s="39"/>
      <c r="J170" s="39"/>
      <c r="K170" s="39"/>
      <c r="L170" s="39"/>
      <c r="M170" s="39"/>
      <c r="N170" s="39"/>
      <c r="O170" s="39">
        <v>2</v>
      </c>
      <c r="P170" s="39"/>
      <c r="Q170" s="39"/>
      <c r="R170" s="39"/>
      <c r="S170" s="39"/>
      <c r="T170" s="39"/>
      <c r="U170" s="39">
        <f t="shared" si="20"/>
        <v>66.666666666666671</v>
      </c>
      <c r="V170" s="39">
        <v>4</v>
      </c>
      <c r="W170" s="39">
        <v>5</v>
      </c>
      <c r="X170" s="51">
        <v>4</v>
      </c>
      <c r="Y170" s="58">
        <f t="shared" si="21"/>
        <v>4.8780487804878048</v>
      </c>
      <c r="Z170" s="51"/>
      <c r="AA170" s="51"/>
      <c r="AB170" s="51"/>
      <c r="AC170" s="51"/>
      <c r="AD170" s="51"/>
      <c r="AE170" s="51"/>
    </row>
    <row r="171" spans="1:31" s="36" customFormat="1" x14ac:dyDescent="0.25">
      <c r="A171" s="5" t="s">
        <v>308</v>
      </c>
      <c r="B171" s="18" t="s">
        <v>194</v>
      </c>
      <c r="C171" s="11">
        <v>52.087000000000003</v>
      </c>
      <c r="D171" s="39">
        <v>242</v>
      </c>
      <c r="E171" s="39">
        <v>251</v>
      </c>
      <c r="F171" s="40">
        <f t="shared" si="18"/>
        <v>4.8188607522030447</v>
      </c>
      <c r="G171" s="39">
        <v>12</v>
      </c>
      <c r="H171" s="39">
        <f t="shared" si="19"/>
        <v>4.9586776859504136</v>
      </c>
      <c r="I171" s="39"/>
      <c r="J171" s="39"/>
      <c r="K171" s="39"/>
      <c r="L171" s="39"/>
      <c r="M171" s="39"/>
      <c r="N171" s="39"/>
      <c r="O171" s="39">
        <v>9</v>
      </c>
      <c r="P171" s="39"/>
      <c r="Q171" s="39"/>
      <c r="R171" s="39"/>
      <c r="S171" s="39"/>
      <c r="T171" s="39"/>
      <c r="U171" s="39">
        <f t="shared" si="20"/>
        <v>75</v>
      </c>
      <c r="V171" s="39">
        <v>12</v>
      </c>
      <c r="W171" s="39">
        <v>5</v>
      </c>
      <c r="X171" s="51">
        <v>12</v>
      </c>
      <c r="Y171" s="58">
        <f t="shared" si="21"/>
        <v>4.7808764940239046</v>
      </c>
      <c r="Z171" s="51"/>
      <c r="AA171" s="51"/>
      <c r="AB171" s="51"/>
      <c r="AC171" s="51"/>
      <c r="AD171" s="51"/>
      <c r="AE171" s="51"/>
    </row>
    <row r="172" spans="1:31" s="36" customFormat="1" x14ac:dyDescent="0.25">
      <c r="A172" s="5" t="s">
        <v>309</v>
      </c>
      <c r="B172" s="18" t="s">
        <v>195</v>
      </c>
      <c r="C172" s="9">
        <v>59.41</v>
      </c>
      <c r="D172" s="39">
        <v>105</v>
      </c>
      <c r="E172" s="39">
        <v>143</v>
      </c>
      <c r="F172" s="40">
        <f t="shared" si="18"/>
        <v>2.4070021881838075</v>
      </c>
      <c r="G172" s="39">
        <v>5</v>
      </c>
      <c r="H172" s="39">
        <f t="shared" si="19"/>
        <v>4.7619047619047619</v>
      </c>
      <c r="I172" s="39"/>
      <c r="J172" s="39"/>
      <c r="K172" s="39"/>
      <c r="L172" s="39"/>
      <c r="M172" s="39"/>
      <c r="N172" s="39"/>
      <c r="O172" s="39">
        <v>3</v>
      </c>
      <c r="P172" s="39"/>
      <c r="Q172" s="39"/>
      <c r="R172" s="39"/>
      <c r="S172" s="39"/>
      <c r="T172" s="39"/>
      <c r="U172" s="39">
        <f t="shared" si="20"/>
        <v>60</v>
      </c>
      <c r="V172" s="39">
        <v>7</v>
      </c>
      <c r="W172" s="39">
        <v>5</v>
      </c>
      <c r="X172" s="51">
        <v>7</v>
      </c>
      <c r="Y172" s="58">
        <f t="shared" si="21"/>
        <v>4.895104895104895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310</v>
      </c>
      <c r="B173" s="18" t="s">
        <v>196</v>
      </c>
      <c r="C173" s="11">
        <v>56.618000000000002</v>
      </c>
      <c r="D173" s="39">
        <v>59</v>
      </c>
      <c r="E173" s="39">
        <v>100</v>
      </c>
      <c r="F173" s="40">
        <f t="shared" si="18"/>
        <v>1.7662227560139885</v>
      </c>
      <c r="G173" s="39">
        <v>2</v>
      </c>
      <c r="H173" s="39">
        <f t="shared" si="19"/>
        <v>3.3898305084745761</v>
      </c>
      <c r="I173" s="39"/>
      <c r="J173" s="39"/>
      <c r="K173" s="39"/>
      <c r="L173" s="39"/>
      <c r="M173" s="39"/>
      <c r="N173" s="39"/>
      <c r="O173" s="39">
        <v>1</v>
      </c>
      <c r="P173" s="39"/>
      <c r="Q173" s="39"/>
      <c r="R173" s="39"/>
      <c r="S173" s="39"/>
      <c r="T173" s="39"/>
      <c r="U173" s="39">
        <f t="shared" si="20"/>
        <v>50</v>
      </c>
      <c r="V173" s="39">
        <v>5</v>
      </c>
      <c r="W173" s="39">
        <v>5</v>
      </c>
      <c r="X173" s="51">
        <v>5</v>
      </c>
      <c r="Y173" s="58">
        <f t="shared" si="21"/>
        <v>5</v>
      </c>
      <c r="Z173" s="51"/>
      <c r="AA173" s="51"/>
      <c r="AB173" s="51"/>
      <c r="AC173" s="51"/>
      <c r="AD173" s="51"/>
      <c r="AE173" s="51"/>
    </row>
    <row r="174" spans="1:31" s="36" customFormat="1" x14ac:dyDescent="0.25">
      <c r="A174" s="5" t="s">
        <v>311</v>
      </c>
      <c r="B174" s="18" t="s">
        <v>197</v>
      </c>
      <c r="C174" s="7">
        <v>40.75</v>
      </c>
      <c r="D174" s="39">
        <v>171</v>
      </c>
      <c r="E174" s="39">
        <v>194</v>
      </c>
      <c r="F174" s="40">
        <f t="shared" si="18"/>
        <v>4.7607361963190185</v>
      </c>
      <c r="G174" s="39">
        <v>8</v>
      </c>
      <c r="H174" s="39">
        <f t="shared" si="19"/>
        <v>4.6783625730994149</v>
      </c>
      <c r="I174" s="39"/>
      <c r="J174" s="39"/>
      <c r="K174" s="39"/>
      <c r="L174" s="39"/>
      <c r="M174" s="39"/>
      <c r="N174" s="39"/>
      <c r="O174" s="39">
        <v>6</v>
      </c>
      <c r="P174" s="39"/>
      <c r="Q174" s="39"/>
      <c r="R174" s="39"/>
      <c r="S174" s="39"/>
      <c r="T174" s="39"/>
      <c r="U174" s="39">
        <f t="shared" si="20"/>
        <v>75</v>
      </c>
      <c r="V174" s="39">
        <v>9</v>
      </c>
      <c r="W174" s="39">
        <v>5</v>
      </c>
      <c r="X174" s="51">
        <v>9</v>
      </c>
      <c r="Y174" s="58">
        <f t="shared" si="21"/>
        <v>4.6391752577319592</v>
      </c>
      <c r="Z174" s="51"/>
      <c r="AA174" s="51"/>
      <c r="AB174" s="51"/>
      <c r="AC174" s="51"/>
      <c r="AD174" s="51"/>
      <c r="AE174" s="51"/>
    </row>
    <row r="175" spans="1:31" s="36" customFormat="1" x14ac:dyDescent="0.25">
      <c r="A175" s="5" t="s">
        <v>312</v>
      </c>
      <c r="B175" s="19" t="s">
        <v>198</v>
      </c>
      <c r="C175" s="11">
        <v>57.71</v>
      </c>
      <c r="D175" s="39">
        <v>166</v>
      </c>
      <c r="E175" s="39">
        <v>201</v>
      </c>
      <c r="F175" s="40">
        <f t="shared" si="18"/>
        <v>3.4829319008837287</v>
      </c>
      <c r="G175" s="39">
        <v>8</v>
      </c>
      <c r="H175" s="39">
        <f t="shared" si="19"/>
        <v>4.8192771084337354</v>
      </c>
      <c r="I175" s="39"/>
      <c r="J175" s="39"/>
      <c r="K175" s="39"/>
      <c r="L175" s="39"/>
      <c r="M175" s="39"/>
      <c r="N175" s="39"/>
      <c r="O175" s="39">
        <v>6</v>
      </c>
      <c r="P175" s="39"/>
      <c r="Q175" s="39"/>
      <c r="R175" s="39"/>
      <c r="S175" s="39"/>
      <c r="T175" s="39"/>
      <c r="U175" s="39">
        <f t="shared" si="20"/>
        <v>75</v>
      </c>
      <c r="V175" s="39">
        <v>10</v>
      </c>
      <c r="W175" s="39">
        <v>5</v>
      </c>
      <c r="X175" s="51">
        <v>10</v>
      </c>
      <c r="Y175" s="58">
        <f t="shared" si="21"/>
        <v>4.9751243781094523</v>
      </c>
      <c r="Z175" s="51"/>
      <c r="AA175" s="51"/>
      <c r="AB175" s="51"/>
      <c r="AC175" s="51"/>
      <c r="AD175" s="51"/>
      <c r="AE175" s="51"/>
    </row>
    <row r="176" spans="1:31" s="36" customFormat="1" x14ac:dyDescent="0.25">
      <c r="A176" s="5" t="s">
        <v>313</v>
      </c>
      <c r="B176" s="19" t="s">
        <v>199</v>
      </c>
      <c r="C176" s="11">
        <v>69.009</v>
      </c>
      <c r="D176" s="39">
        <v>92</v>
      </c>
      <c r="E176" s="39">
        <v>74</v>
      </c>
      <c r="F176" s="40">
        <f t="shared" si="18"/>
        <v>1.0723238997811879</v>
      </c>
      <c r="G176" s="39">
        <v>4</v>
      </c>
      <c r="H176" s="39">
        <f t="shared" si="19"/>
        <v>4.3478260869565215</v>
      </c>
      <c r="I176" s="39"/>
      <c r="J176" s="39"/>
      <c r="K176" s="39"/>
      <c r="L176" s="39"/>
      <c r="M176" s="39"/>
      <c r="N176" s="39"/>
      <c r="O176" s="39">
        <v>3</v>
      </c>
      <c r="P176" s="39"/>
      <c r="Q176" s="39"/>
      <c r="R176" s="39"/>
      <c r="S176" s="39"/>
      <c r="T176" s="39"/>
      <c r="U176" s="39">
        <f t="shared" si="20"/>
        <v>75</v>
      </c>
      <c r="V176" s="39">
        <v>3</v>
      </c>
      <c r="W176" s="39">
        <v>5</v>
      </c>
      <c r="X176" s="51">
        <v>3</v>
      </c>
      <c r="Y176" s="58">
        <f t="shared" si="21"/>
        <v>4.0540540540540544</v>
      </c>
      <c r="Z176" s="51"/>
      <c r="AA176" s="51"/>
      <c r="AB176" s="51"/>
      <c r="AC176" s="51"/>
      <c r="AD176" s="51"/>
      <c r="AE176" s="51"/>
    </row>
    <row r="177" spans="1:31" ht="15.75" customHeight="1" x14ac:dyDescent="0.25">
      <c r="A177" s="143" t="s">
        <v>314</v>
      </c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</row>
    <row r="178" spans="1:31" x14ac:dyDescent="0.25">
      <c r="A178" s="5" t="s">
        <v>231</v>
      </c>
      <c r="B178" s="6" t="s">
        <v>26</v>
      </c>
      <c r="C178" s="11">
        <v>937.18</v>
      </c>
      <c r="D178" s="39">
        <v>267</v>
      </c>
      <c r="E178" s="39">
        <v>171</v>
      </c>
      <c r="F178" s="40">
        <f>E178/C178</f>
        <v>0.18246228045839646</v>
      </c>
      <c r="G178" s="44">
        <v>7</v>
      </c>
      <c r="H178" s="39">
        <f>G178*100/D178</f>
        <v>2.6217228464419478</v>
      </c>
      <c r="I178" s="39">
        <v>0</v>
      </c>
      <c r="J178" s="39">
        <v>0</v>
      </c>
      <c r="K178" s="39">
        <v>0</v>
      </c>
      <c r="L178" s="44">
        <v>5</v>
      </c>
      <c r="M178" s="39">
        <v>2</v>
      </c>
      <c r="N178" s="39">
        <v>0</v>
      </c>
      <c r="O178" s="39">
        <v>1</v>
      </c>
      <c r="P178" s="44">
        <v>0</v>
      </c>
      <c r="Q178" s="39">
        <v>0</v>
      </c>
      <c r="R178" s="44">
        <v>0</v>
      </c>
      <c r="S178" s="39">
        <v>1</v>
      </c>
      <c r="T178" s="39">
        <v>0</v>
      </c>
      <c r="U178" s="39">
        <f>O178*100/G178</f>
        <v>14.285714285714286</v>
      </c>
      <c r="V178" s="39">
        <v>8</v>
      </c>
      <c r="W178" s="39">
        <v>5</v>
      </c>
      <c r="X178" s="51">
        <v>8</v>
      </c>
      <c r="Y178" s="57">
        <f>X178*100/E178</f>
        <v>4.6783625730994149</v>
      </c>
      <c r="Z178" s="37">
        <v>0</v>
      </c>
      <c r="AA178" s="37">
        <v>0</v>
      </c>
      <c r="AB178" s="37">
        <v>0</v>
      </c>
      <c r="AC178" s="37">
        <v>6</v>
      </c>
      <c r="AD178" s="37">
        <v>2</v>
      </c>
      <c r="AE178" s="37">
        <v>0</v>
      </c>
    </row>
    <row r="179" spans="1:31" ht="38.25" x14ac:dyDescent="0.25">
      <c r="A179" s="5" t="s">
        <v>232</v>
      </c>
      <c r="B179" s="6" t="s">
        <v>202</v>
      </c>
      <c r="C179" s="11">
        <v>194.708</v>
      </c>
      <c r="D179" s="39">
        <v>71</v>
      </c>
      <c r="E179" s="39">
        <v>95</v>
      </c>
      <c r="F179" s="40">
        <f>E179/C179</f>
        <v>0.48791010127986523</v>
      </c>
      <c r="G179" s="44">
        <v>3</v>
      </c>
      <c r="H179" s="39">
        <f>G179*100/D179</f>
        <v>4.225352112676056</v>
      </c>
      <c r="I179" s="39"/>
      <c r="J179" s="39"/>
      <c r="K179" s="39"/>
      <c r="L179" s="44"/>
      <c r="M179" s="39"/>
      <c r="N179" s="39"/>
      <c r="O179" s="39">
        <v>2</v>
      </c>
      <c r="P179" s="44"/>
      <c r="Q179" s="39"/>
      <c r="R179" s="44"/>
      <c r="S179" s="39"/>
      <c r="T179" s="39"/>
      <c r="U179" s="39">
        <f>O179*100/G179</f>
        <v>66.666666666666671</v>
      </c>
      <c r="V179" s="39">
        <v>4</v>
      </c>
      <c r="W179" s="39">
        <v>5</v>
      </c>
      <c r="X179" s="51">
        <v>4</v>
      </c>
      <c r="Y179" s="57">
        <f>X179*100/E179</f>
        <v>4.2105263157894735</v>
      </c>
      <c r="Z179" s="37"/>
      <c r="AA179" s="37"/>
      <c r="AB179" s="37"/>
      <c r="AC179" s="37"/>
      <c r="AD179" s="37"/>
      <c r="AE179" s="37"/>
    </row>
    <row r="180" spans="1:31" ht="38.25" x14ac:dyDescent="0.25">
      <c r="A180" s="5" t="s">
        <v>234</v>
      </c>
      <c r="B180" s="6" t="s">
        <v>204</v>
      </c>
      <c r="C180" s="11">
        <v>79.358000000000004</v>
      </c>
      <c r="D180" s="39">
        <v>18</v>
      </c>
      <c r="E180" s="39">
        <v>26</v>
      </c>
      <c r="F180" s="40">
        <f>E180/C180</f>
        <v>0.3276292245268278</v>
      </c>
      <c r="G180" s="44">
        <v>0</v>
      </c>
      <c r="H180" s="39">
        <f>G180*100/D180</f>
        <v>0</v>
      </c>
      <c r="I180" s="39"/>
      <c r="J180" s="39"/>
      <c r="K180" s="39"/>
      <c r="L180" s="44"/>
      <c r="M180" s="39"/>
      <c r="N180" s="39"/>
      <c r="O180" s="39">
        <v>0</v>
      </c>
      <c r="P180" s="44"/>
      <c r="Q180" s="39"/>
      <c r="R180" s="44"/>
      <c r="S180" s="39"/>
      <c r="T180" s="39"/>
      <c r="U180" s="39">
        <v>0</v>
      </c>
      <c r="V180" s="39">
        <v>1</v>
      </c>
      <c r="W180" s="39">
        <v>5</v>
      </c>
      <c r="X180" s="51">
        <v>0</v>
      </c>
      <c r="Y180" s="57">
        <f>X180*100/E180</f>
        <v>0</v>
      </c>
      <c r="Z180" s="37"/>
      <c r="AA180" s="37"/>
      <c r="AB180" s="37"/>
      <c r="AC180" s="37"/>
      <c r="AD180" s="37"/>
      <c r="AE180" s="37"/>
    </row>
    <row r="181" spans="1:31" x14ac:dyDescent="0.25">
      <c r="A181" s="5" t="s">
        <v>236</v>
      </c>
      <c r="B181" s="6" t="s">
        <v>106</v>
      </c>
      <c r="C181" s="11">
        <v>69.006</v>
      </c>
      <c r="D181" s="39">
        <v>783</v>
      </c>
      <c r="E181" s="39">
        <v>1232</v>
      </c>
      <c r="F181" s="40">
        <f>E181/C181</f>
        <v>17.853519983769527</v>
      </c>
      <c r="G181" s="44">
        <v>39</v>
      </c>
      <c r="H181" s="39">
        <f>G181*100/D181</f>
        <v>4.9808429118773949</v>
      </c>
      <c r="I181" s="39"/>
      <c r="J181" s="39"/>
      <c r="K181" s="39"/>
      <c r="L181" s="44"/>
      <c r="M181" s="39"/>
      <c r="N181" s="39"/>
      <c r="O181" s="39">
        <v>29</v>
      </c>
      <c r="P181" s="44"/>
      <c r="Q181" s="39"/>
      <c r="R181" s="44"/>
      <c r="S181" s="39"/>
      <c r="T181" s="39"/>
      <c r="U181" s="39">
        <f>O181*100/G181</f>
        <v>74.358974358974365</v>
      </c>
      <c r="V181" s="39">
        <v>61</v>
      </c>
      <c r="W181" s="39">
        <v>5</v>
      </c>
      <c r="X181" s="51">
        <v>61</v>
      </c>
      <c r="Y181" s="57">
        <f>X181*100/E181</f>
        <v>4.9512987012987013</v>
      </c>
      <c r="Z181" s="37"/>
      <c r="AA181" s="37"/>
      <c r="AB181" s="37"/>
      <c r="AC181" s="37"/>
      <c r="AD181" s="37"/>
      <c r="AE181" s="37"/>
    </row>
    <row r="182" spans="1:31" ht="15.75" customHeight="1" x14ac:dyDescent="0.25">
      <c r="A182" s="143" t="s">
        <v>315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</row>
    <row r="183" spans="1:31" ht="15.75" x14ac:dyDescent="0.25">
      <c r="A183" s="5" t="s">
        <v>239</v>
      </c>
      <c r="B183" s="6" t="s">
        <v>45</v>
      </c>
      <c r="C183" s="11">
        <v>191.70400000000001</v>
      </c>
      <c r="D183" s="29">
        <v>11</v>
      </c>
      <c r="E183" s="29">
        <v>23</v>
      </c>
      <c r="F183" s="30">
        <f>E183/C183</f>
        <v>0.11997663063890164</v>
      </c>
      <c r="G183" s="29">
        <v>0</v>
      </c>
      <c r="H183" s="29">
        <f>G183*100/D183</f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1</v>
      </c>
      <c r="W183" s="29">
        <v>5</v>
      </c>
      <c r="X183" s="42">
        <v>0</v>
      </c>
      <c r="Y183" s="42">
        <f>X183*100/E183</f>
        <v>0</v>
      </c>
      <c r="Z183" s="4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</row>
    <row r="184" spans="1:31" ht="38.25" x14ac:dyDescent="0.25">
      <c r="A184" s="5" t="s">
        <v>240</v>
      </c>
      <c r="B184" s="6" t="s">
        <v>208</v>
      </c>
      <c r="C184" s="11">
        <v>89.71</v>
      </c>
      <c r="D184" s="29">
        <v>12</v>
      </c>
      <c r="E184" s="29">
        <v>42</v>
      </c>
      <c r="F184" s="30">
        <f t="shared" ref="F184:F195" si="22">E184/C184</f>
        <v>0.46817523130085836</v>
      </c>
      <c r="G184" s="29">
        <v>0</v>
      </c>
      <c r="H184" s="29">
        <f t="shared" ref="H184:H195" si="23">G184*100/D184</f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2</v>
      </c>
      <c r="W184" s="29">
        <v>5</v>
      </c>
      <c r="X184" s="42">
        <v>2</v>
      </c>
      <c r="Y184" s="50">
        <f t="shared" ref="Y184:Y195" si="24">X184*100/E184</f>
        <v>4.7619047619047619</v>
      </c>
      <c r="Z184" s="42"/>
      <c r="AA184" s="32"/>
      <c r="AB184" s="32"/>
      <c r="AC184" s="32"/>
      <c r="AD184" s="32"/>
      <c r="AE184" s="32"/>
    </row>
    <row r="185" spans="1:31" ht="38.25" x14ac:dyDescent="0.25">
      <c r="A185" s="5" t="s">
        <v>242</v>
      </c>
      <c r="B185" s="6" t="s">
        <v>210</v>
      </c>
      <c r="C185" s="9">
        <v>105.1</v>
      </c>
      <c r="D185" s="29">
        <v>0</v>
      </c>
      <c r="E185" s="29">
        <v>0</v>
      </c>
      <c r="F185" s="30">
        <f t="shared" si="22"/>
        <v>0</v>
      </c>
      <c r="G185" s="29">
        <v>0</v>
      </c>
      <c r="H185" s="29">
        <v>0</v>
      </c>
      <c r="I185" s="29"/>
      <c r="J185" s="29"/>
      <c r="K185" s="29"/>
      <c r="L185" s="29"/>
      <c r="M185" s="29"/>
      <c r="N185" s="29"/>
      <c r="O185" s="29">
        <v>0</v>
      </c>
      <c r="P185" s="29"/>
      <c r="Q185" s="29"/>
      <c r="R185" s="29"/>
      <c r="S185" s="29"/>
      <c r="T185" s="29"/>
      <c r="U185" s="29">
        <v>0</v>
      </c>
      <c r="V185" s="29">
        <v>0</v>
      </c>
      <c r="W185" s="29">
        <v>5</v>
      </c>
      <c r="X185" s="42">
        <v>0</v>
      </c>
      <c r="Y185" s="50">
        <v>0</v>
      </c>
      <c r="Z185" s="42"/>
      <c r="AA185" s="32"/>
      <c r="AB185" s="32"/>
      <c r="AC185" s="32"/>
      <c r="AD185" s="32"/>
      <c r="AE185" s="32"/>
    </row>
    <row r="186" spans="1:31" ht="38.25" x14ac:dyDescent="0.25">
      <c r="A186" s="5" t="s">
        <v>316</v>
      </c>
      <c r="B186" s="6" t="s">
        <v>212</v>
      </c>
      <c r="C186" s="9">
        <v>122.196</v>
      </c>
      <c r="D186" s="29">
        <v>4</v>
      </c>
      <c r="E186" s="29">
        <v>42</v>
      </c>
      <c r="F186" s="30">
        <f t="shared" si="22"/>
        <v>0.34371010507708927</v>
      </c>
      <c r="G186" s="29">
        <v>0</v>
      </c>
      <c r="H186" s="29">
        <f t="shared" si="23"/>
        <v>0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2</v>
      </c>
      <c r="W186" s="29">
        <v>5</v>
      </c>
      <c r="X186" s="42">
        <v>2</v>
      </c>
      <c r="Y186" s="50">
        <f t="shared" si="24"/>
        <v>4.7619047619047619</v>
      </c>
      <c r="Z186" s="42"/>
      <c r="AA186" s="32"/>
      <c r="AB186" s="32"/>
      <c r="AC186" s="32"/>
      <c r="AD186" s="32"/>
      <c r="AE186" s="32"/>
    </row>
    <row r="187" spans="1:31" ht="38.25" x14ac:dyDescent="0.25">
      <c r="A187" s="5" t="s">
        <v>317</v>
      </c>
      <c r="B187" s="6" t="s">
        <v>214</v>
      </c>
      <c r="C187" s="11">
        <v>78.5</v>
      </c>
      <c r="D187" s="29">
        <v>0</v>
      </c>
      <c r="E187" s="29">
        <v>0</v>
      </c>
      <c r="F187" s="30">
        <f t="shared" si="22"/>
        <v>0</v>
      </c>
      <c r="G187" s="29">
        <v>0</v>
      </c>
      <c r="H187" s="29">
        <v>0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0</v>
      </c>
      <c r="W187" s="29">
        <v>5</v>
      </c>
      <c r="X187" s="42">
        <v>0</v>
      </c>
      <c r="Y187" s="50">
        <v>0</v>
      </c>
      <c r="Z187" s="42"/>
      <c r="AA187" s="32"/>
      <c r="AB187" s="32"/>
      <c r="AC187" s="32"/>
      <c r="AD187" s="32"/>
      <c r="AE187" s="32"/>
    </row>
    <row r="188" spans="1:31" ht="38.25" x14ac:dyDescent="0.25">
      <c r="A188" s="5" t="s">
        <v>318</v>
      </c>
      <c r="B188" s="6" t="s">
        <v>216</v>
      </c>
      <c r="C188" s="7">
        <v>81</v>
      </c>
      <c r="D188" s="29">
        <v>12</v>
      </c>
      <c r="E188" s="29">
        <v>43</v>
      </c>
      <c r="F188" s="30">
        <f t="shared" si="22"/>
        <v>0.53086419753086422</v>
      </c>
      <c r="G188" s="29">
        <v>0</v>
      </c>
      <c r="H188" s="29">
        <f t="shared" si="23"/>
        <v>0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2</v>
      </c>
      <c r="W188" s="29">
        <v>5</v>
      </c>
      <c r="X188" s="42">
        <v>2</v>
      </c>
      <c r="Y188" s="50">
        <f t="shared" si="24"/>
        <v>4.6511627906976747</v>
      </c>
      <c r="Z188" s="42"/>
      <c r="AA188" s="32"/>
      <c r="AB188" s="32"/>
      <c r="AC188" s="32"/>
      <c r="AD188" s="32"/>
      <c r="AE188" s="32"/>
    </row>
    <row r="189" spans="1:31" ht="38.25" x14ac:dyDescent="0.25">
      <c r="A189" s="5" t="s">
        <v>319</v>
      </c>
      <c r="B189" s="6" t="s">
        <v>218</v>
      </c>
      <c r="C189" s="11">
        <v>49.628</v>
      </c>
      <c r="D189" s="29">
        <v>72</v>
      </c>
      <c r="E189" s="29">
        <v>128</v>
      </c>
      <c r="F189" s="30">
        <f t="shared" si="22"/>
        <v>2.579189167405497</v>
      </c>
      <c r="G189" s="29">
        <v>3</v>
      </c>
      <c r="H189" s="29">
        <f t="shared" si="23"/>
        <v>4.166666666666667</v>
      </c>
      <c r="I189" s="29"/>
      <c r="J189" s="29"/>
      <c r="K189" s="29"/>
      <c r="L189" s="29"/>
      <c r="M189" s="29"/>
      <c r="N189" s="29"/>
      <c r="O189" s="29">
        <v>2</v>
      </c>
      <c r="P189" s="29"/>
      <c r="Q189" s="29"/>
      <c r="R189" s="29"/>
      <c r="S189" s="29"/>
      <c r="T189" s="29"/>
      <c r="U189" s="29">
        <f t="shared" ref="U189:U195" si="25">O189*100/G189</f>
        <v>66.666666666666671</v>
      </c>
      <c r="V189" s="29">
        <v>6</v>
      </c>
      <c r="W189" s="29">
        <v>5</v>
      </c>
      <c r="X189" s="42">
        <v>6</v>
      </c>
      <c r="Y189" s="50">
        <f t="shared" si="24"/>
        <v>4.6875</v>
      </c>
      <c r="Z189" s="42"/>
      <c r="AA189" s="32"/>
      <c r="AB189" s="32"/>
      <c r="AC189" s="32"/>
      <c r="AD189" s="32"/>
      <c r="AE189" s="32"/>
    </row>
    <row r="190" spans="1:31" ht="38.25" x14ac:dyDescent="0.25">
      <c r="A190" s="5" t="s">
        <v>320</v>
      </c>
      <c r="B190" s="6" t="s">
        <v>220</v>
      </c>
      <c r="C190" s="11">
        <v>66.254999999999995</v>
      </c>
      <c r="D190" s="29">
        <v>35</v>
      </c>
      <c r="E190" s="29">
        <v>27</v>
      </c>
      <c r="F190" s="30">
        <f t="shared" si="22"/>
        <v>0.40751641385555809</v>
      </c>
      <c r="G190" s="29">
        <v>0</v>
      </c>
      <c r="H190" s="29">
        <f t="shared" si="23"/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1</v>
      </c>
      <c r="W190" s="29">
        <v>5</v>
      </c>
      <c r="X190" s="42">
        <v>0</v>
      </c>
      <c r="Y190" s="50">
        <f t="shared" si="24"/>
        <v>0</v>
      </c>
      <c r="Z190" s="42"/>
      <c r="AA190" s="32"/>
      <c r="AB190" s="32"/>
      <c r="AC190" s="32"/>
      <c r="AD190" s="32"/>
      <c r="AE190" s="32"/>
    </row>
    <row r="191" spans="1:31" ht="38.25" x14ac:dyDescent="0.25">
      <c r="A191" s="5" t="s">
        <v>321</v>
      </c>
      <c r="B191" s="6" t="s">
        <v>222</v>
      </c>
      <c r="C191" s="11">
        <v>34.526000000000003</v>
      </c>
      <c r="D191" s="29">
        <v>394</v>
      </c>
      <c r="E191" s="29">
        <v>449</v>
      </c>
      <c r="F191" s="30">
        <f t="shared" si="22"/>
        <v>13.004692116086426</v>
      </c>
      <c r="G191" s="29">
        <v>19</v>
      </c>
      <c r="H191" s="29">
        <f t="shared" si="23"/>
        <v>4.8223350253807107</v>
      </c>
      <c r="I191" s="29"/>
      <c r="J191" s="29"/>
      <c r="K191" s="29"/>
      <c r="L191" s="29"/>
      <c r="M191" s="29"/>
      <c r="N191" s="29"/>
      <c r="O191" s="29">
        <v>14</v>
      </c>
      <c r="P191" s="29"/>
      <c r="Q191" s="29"/>
      <c r="R191" s="29"/>
      <c r="S191" s="29"/>
      <c r="T191" s="29"/>
      <c r="U191" s="29">
        <f t="shared" si="25"/>
        <v>73.684210526315795</v>
      </c>
      <c r="V191" s="29">
        <v>22</v>
      </c>
      <c r="W191" s="29">
        <v>5</v>
      </c>
      <c r="X191" s="42">
        <v>22</v>
      </c>
      <c r="Y191" s="50">
        <f t="shared" si="24"/>
        <v>4.8997772828507795</v>
      </c>
      <c r="Z191" s="42"/>
      <c r="AA191" s="32"/>
      <c r="AB191" s="32"/>
      <c r="AC191" s="32"/>
      <c r="AD191" s="32"/>
      <c r="AE191" s="32"/>
    </row>
    <row r="192" spans="1:31" ht="15.75" x14ac:dyDescent="0.25">
      <c r="A192" s="5" t="s">
        <v>322</v>
      </c>
      <c r="B192" s="6" t="s">
        <v>224</v>
      </c>
      <c r="C192" s="11">
        <v>12.46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29">
        <v>0</v>
      </c>
      <c r="Y192" s="33">
        <v>0</v>
      </c>
      <c r="Z192" s="42"/>
      <c r="AA192" s="32"/>
      <c r="AB192" s="32"/>
      <c r="AC192" s="32"/>
      <c r="AD192" s="32"/>
      <c r="AE192" s="32"/>
    </row>
    <row r="193" spans="1:31" ht="15.75" x14ac:dyDescent="0.25">
      <c r="A193" s="5" t="s">
        <v>323</v>
      </c>
      <c r="B193" s="6" t="s">
        <v>225</v>
      </c>
      <c r="C193" s="11">
        <v>11.24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0</v>
      </c>
      <c r="X193" s="29">
        <v>0</v>
      </c>
      <c r="Y193" s="33">
        <v>0</v>
      </c>
      <c r="Z193" s="42"/>
      <c r="AA193" s="32"/>
      <c r="AB193" s="32"/>
      <c r="AC193" s="32"/>
      <c r="AD193" s="32"/>
      <c r="AE193" s="32"/>
    </row>
    <row r="194" spans="1:31" ht="15.75" x14ac:dyDescent="0.25">
      <c r="A194" s="5" t="s">
        <v>324</v>
      </c>
      <c r="B194" s="6" t="s">
        <v>226</v>
      </c>
      <c r="C194" s="7">
        <v>15.074999999999999</v>
      </c>
      <c r="D194" s="29">
        <v>82</v>
      </c>
      <c r="E194" s="29">
        <v>0</v>
      </c>
      <c r="F194" s="30">
        <f t="shared" si="22"/>
        <v>0</v>
      </c>
      <c r="G194" s="29">
        <v>4</v>
      </c>
      <c r="H194" s="29">
        <f t="shared" si="23"/>
        <v>4.8780487804878048</v>
      </c>
      <c r="I194" s="29"/>
      <c r="J194" s="29"/>
      <c r="K194" s="29"/>
      <c r="L194" s="29"/>
      <c r="M194" s="29"/>
      <c r="N194" s="29"/>
      <c r="O194" s="29">
        <v>0</v>
      </c>
      <c r="P194" s="29"/>
      <c r="Q194" s="29"/>
      <c r="R194" s="29"/>
      <c r="S194" s="29"/>
      <c r="T194" s="29"/>
      <c r="U194" s="29">
        <f t="shared" si="25"/>
        <v>0</v>
      </c>
      <c r="V194" s="29">
        <v>0</v>
      </c>
      <c r="W194" s="29">
        <v>5</v>
      </c>
      <c r="X194" s="42">
        <v>0</v>
      </c>
      <c r="Y194" s="50">
        <v>0</v>
      </c>
      <c r="Z194" s="42"/>
      <c r="AA194" s="32"/>
      <c r="AB194" s="32"/>
      <c r="AC194" s="32"/>
      <c r="AD194" s="32"/>
      <c r="AE194" s="32"/>
    </row>
    <row r="195" spans="1:31" ht="15.75" x14ac:dyDescent="0.25">
      <c r="A195" s="5" t="s">
        <v>325</v>
      </c>
      <c r="B195" s="6" t="s">
        <v>227</v>
      </c>
      <c r="C195" s="11">
        <v>48.601999999999997</v>
      </c>
      <c r="D195" s="29">
        <v>49</v>
      </c>
      <c r="E195" s="29">
        <v>78</v>
      </c>
      <c r="F195" s="30">
        <f t="shared" si="22"/>
        <v>1.6048722274803506</v>
      </c>
      <c r="G195" s="29">
        <v>2</v>
      </c>
      <c r="H195" s="29">
        <f t="shared" si="23"/>
        <v>4.0816326530612246</v>
      </c>
      <c r="I195" s="29"/>
      <c r="J195" s="29"/>
      <c r="K195" s="29"/>
      <c r="L195" s="29"/>
      <c r="M195" s="29"/>
      <c r="N195" s="29"/>
      <c r="O195" s="29">
        <v>2</v>
      </c>
      <c r="P195" s="29"/>
      <c r="Q195" s="29"/>
      <c r="R195" s="29"/>
      <c r="S195" s="29"/>
      <c r="T195" s="29"/>
      <c r="U195" s="29">
        <f t="shared" si="25"/>
        <v>100</v>
      </c>
      <c r="V195" s="29">
        <v>3</v>
      </c>
      <c r="W195" s="29">
        <v>5</v>
      </c>
      <c r="X195" s="42">
        <v>3</v>
      </c>
      <c r="Y195" s="50">
        <f t="shared" si="24"/>
        <v>3.8461538461538463</v>
      </c>
      <c r="Z195" s="42"/>
      <c r="AA195" s="32"/>
      <c r="AB195" s="32"/>
      <c r="AC195" s="32"/>
      <c r="AD195" s="32"/>
      <c r="AE195" s="32"/>
    </row>
    <row r="196" spans="1:31" ht="15.75" customHeight="1" x14ac:dyDescent="0.25">
      <c r="A196" s="143" t="s">
        <v>326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</row>
    <row r="197" spans="1:31" ht="15.75" x14ac:dyDescent="0.25">
      <c r="A197" s="5" t="s">
        <v>244</v>
      </c>
      <c r="B197" s="6" t="s">
        <v>45</v>
      </c>
      <c r="C197" s="11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</row>
    <row r="198" spans="1:31" ht="38.25" x14ac:dyDescent="0.25">
      <c r="A198" s="5" t="s">
        <v>245</v>
      </c>
      <c r="B198" s="6" t="s">
        <v>230</v>
      </c>
      <c r="C198" s="11">
        <v>384.79300000000001</v>
      </c>
      <c r="D198" s="29">
        <v>10</v>
      </c>
      <c r="E198" s="29">
        <v>0</v>
      </c>
      <c r="F198" s="30">
        <v>5.79</v>
      </c>
      <c r="G198" s="29">
        <v>0</v>
      </c>
      <c r="H198" s="29">
        <v>0</v>
      </c>
      <c r="I198" s="29"/>
      <c r="J198" s="29"/>
      <c r="K198" s="29"/>
      <c r="L198" s="29"/>
      <c r="M198" s="29"/>
      <c r="N198" s="29"/>
      <c r="O198" s="29">
        <v>0</v>
      </c>
      <c r="P198" s="29"/>
      <c r="Q198" s="29"/>
      <c r="R198" s="29"/>
      <c r="S198" s="29"/>
      <c r="T198" s="29"/>
      <c r="U198" s="29">
        <v>0</v>
      </c>
      <c r="V198" s="29">
        <v>0</v>
      </c>
      <c r="W198" s="29">
        <v>0</v>
      </c>
      <c r="X198" s="42">
        <v>0</v>
      </c>
      <c r="Y198" s="32">
        <v>0</v>
      </c>
      <c r="Z198" s="32"/>
      <c r="AA198" s="32"/>
      <c r="AB198" s="32"/>
      <c r="AC198" s="32"/>
      <c r="AD198" s="23"/>
      <c r="AE198" s="23"/>
    </row>
    <row r="199" spans="1:31" ht="15.75" customHeight="1" x14ac:dyDescent="0.25">
      <c r="A199" s="143" t="s">
        <v>327</v>
      </c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</row>
    <row r="200" spans="1:31" s="36" customFormat="1" x14ac:dyDescent="0.25">
      <c r="A200" s="5" t="s">
        <v>251</v>
      </c>
      <c r="B200" s="6" t="s">
        <v>26</v>
      </c>
      <c r="C200" s="11">
        <v>247.73150000000001</v>
      </c>
      <c r="D200" s="39">
        <v>25</v>
      </c>
      <c r="E200" s="39">
        <v>32</v>
      </c>
      <c r="F200" s="73">
        <f>E200/C200</f>
        <v>0.12917210770531806</v>
      </c>
      <c r="G200" s="39">
        <v>1</v>
      </c>
      <c r="H200" s="39">
        <f>G200*100/D200</f>
        <v>4</v>
      </c>
      <c r="I200" s="39">
        <v>0</v>
      </c>
      <c r="J200" s="39">
        <v>0</v>
      </c>
      <c r="K200" s="39">
        <v>0</v>
      </c>
      <c r="L200" s="39">
        <v>0</v>
      </c>
      <c r="M200" s="39">
        <v>1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1</v>
      </c>
      <c r="W200" s="39">
        <v>5</v>
      </c>
      <c r="X200" s="51">
        <v>1</v>
      </c>
      <c r="Y200" s="58">
        <f>X200*100/E200</f>
        <v>3.125</v>
      </c>
      <c r="Z200" s="51">
        <v>0</v>
      </c>
      <c r="AA200" s="51">
        <v>0</v>
      </c>
      <c r="AB200" s="51">
        <v>0</v>
      </c>
      <c r="AC200" s="51">
        <v>0</v>
      </c>
      <c r="AD200" s="51">
        <v>1</v>
      </c>
      <c r="AE200" s="51">
        <v>0</v>
      </c>
    </row>
    <row r="201" spans="1:31" s="36" customFormat="1" ht="38.25" x14ac:dyDescent="0.25">
      <c r="A201" s="5" t="s">
        <v>328</v>
      </c>
      <c r="B201" s="6" t="s">
        <v>233</v>
      </c>
      <c r="C201" s="11">
        <v>201.547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51">
        <v>0</v>
      </c>
      <c r="Y201" s="58">
        <v>0</v>
      </c>
      <c r="Z201" s="51"/>
      <c r="AA201" s="51"/>
      <c r="AB201" s="51"/>
      <c r="AC201" s="51"/>
      <c r="AD201" s="51"/>
      <c r="AE201" s="51"/>
    </row>
    <row r="202" spans="1:31" s="36" customFormat="1" ht="38.25" x14ac:dyDescent="0.25">
      <c r="A202" s="5" t="s">
        <v>329</v>
      </c>
      <c r="B202" s="6" t="s">
        <v>235</v>
      </c>
      <c r="C202" s="11">
        <v>131.56899999999999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8">
        <v>0</v>
      </c>
      <c r="Z202" s="51"/>
      <c r="AA202" s="51"/>
      <c r="AB202" s="51"/>
      <c r="AC202" s="51"/>
      <c r="AD202" s="51"/>
      <c r="AE202" s="51"/>
    </row>
    <row r="203" spans="1:31" s="36" customFormat="1" x14ac:dyDescent="0.25">
      <c r="A203" s="5" t="s">
        <v>330</v>
      </c>
      <c r="B203" s="6" t="s">
        <v>237</v>
      </c>
      <c r="C203" s="11">
        <v>7.78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/>
      <c r="J203" s="39"/>
      <c r="K203" s="39"/>
      <c r="L203" s="39"/>
      <c r="M203" s="39"/>
      <c r="N203" s="39"/>
      <c r="O203" s="39">
        <v>0</v>
      </c>
      <c r="P203" s="39"/>
      <c r="Q203" s="39"/>
      <c r="R203" s="39"/>
      <c r="S203" s="39"/>
      <c r="T203" s="39"/>
      <c r="U203" s="39">
        <v>0</v>
      </c>
      <c r="V203" s="39">
        <v>0</v>
      </c>
      <c r="W203" s="39">
        <v>0</v>
      </c>
      <c r="X203" s="51">
        <v>0</v>
      </c>
      <c r="Y203" s="58">
        <v>0</v>
      </c>
      <c r="Z203" s="51"/>
      <c r="AA203" s="51"/>
      <c r="AB203" s="51"/>
      <c r="AC203" s="51"/>
      <c r="AD203" s="51"/>
      <c r="AE203" s="51"/>
    </row>
    <row r="204" spans="1:31" s="36" customFormat="1" x14ac:dyDescent="0.25">
      <c r="A204" s="5" t="s">
        <v>331</v>
      </c>
      <c r="B204" s="6" t="s">
        <v>238</v>
      </c>
      <c r="C204" s="11">
        <v>4.37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/>
      <c r="J204" s="39"/>
      <c r="K204" s="39"/>
      <c r="L204" s="39"/>
      <c r="M204" s="39"/>
      <c r="N204" s="39"/>
      <c r="O204" s="39">
        <v>0</v>
      </c>
      <c r="P204" s="39"/>
      <c r="Q204" s="39"/>
      <c r="R204" s="39"/>
      <c r="S204" s="39"/>
      <c r="T204" s="39"/>
      <c r="U204" s="39">
        <v>0</v>
      </c>
      <c r="V204" s="39">
        <v>0</v>
      </c>
      <c r="W204" s="39">
        <v>0</v>
      </c>
      <c r="X204" s="51">
        <v>0</v>
      </c>
      <c r="Y204" s="58">
        <v>0</v>
      </c>
      <c r="Z204" s="51"/>
      <c r="AA204" s="51"/>
      <c r="AB204" s="51"/>
      <c r="AC204" s="51"/>
      <c r="AD204" s="51"/>
      <c r="AE204" s="51"/>
    </row>
    <row r="205" spans="1:31" ht="15" customHeight="1" x14ac:dyDescent="0.25">
      <c r="A205" s="144" t="s">
        <v>252</v>
      </c>
      <c r="B205" s="144"/>
      <c r="C205" s="144"/>
      <c r="D205" s="8"/>
      <c r="E205" s="8"/>
      <c r="F205" s="8"/>
      <c r="G205" s="28"/>
      <c r="H205" s="8"/>
      <c r="I205" s="21"/>
      <c r="J205" s="21"/>
      <c r="K205" s="21"/>
      <c r="L205" s="21"/>
      <c r="M205" s="8"/>
      <c r="N205" s="21"/>
      <c r="O205" s="21"/>
      <c r="P205" s="21"/>
      <c r="Q205" s="8"/>
      <c r="R205" s="21"/>
      <c r="S205" s="8"/>
      <c r="T205" s="8"/>
      <c r="U205" s="8"/>
      <c r="V205" s="8"/>
      <c r="W205" s="8"/>
      <c r="X205" s="60"/>
      <c r="Y205" s="23"/>
      <c r="Z205" s="23"/>
      <c r="AA205" s="23"/>
      <c r="AB205" s="23"/>
      <c r="AC205" s="23"/>
      <c r="AD205" s="23"/>
      <c r="AE205" s="23"/>
    </row>
    <row r="206" spans="1:31" x14ac:dyDescent="0.25">
      <c r="A206" s="145" t="s">
        <v>253</v>
      </c>
      <c r="B206" s="145"/>
      <c r="C206" s="145"/>
      <c r="D206" s="22">
        <f>D15+D16+D17+D19+D20+D21+D22+D23+D24+D25+D26+D28+D29+D30+D31+D33+D34+D35+D36+D38+D39+D40+D41+D42+D44+D45+D46+D47+D49+D50+D51+D52+D53+D54+D56+D57+D59+D60+D62+D63+D65+D66+D67+D68+D69+D70+D71+D72+D73+D75+D76+D77+D79+D80+D81+D82+D83+D84+D86+D87+D88+D89+D90+D91+D92+D93+D95+D97+D98+D99+D100+D102+D103+D104+D105+D106+D108+D109+D110+D112+D113+D114+D115+D117+D118+D119+D121+D122+D123+D124+D125+D126+D127+D128+D129+D130+D131+D133+D134+D135+D137+D138+D139+D140+D141+D142+D143+D144+D146+D148+D149+D150+D151+D152+D154+D155+D156+D157+D158+D159+D160+D161+D162+D163+D165+D166+D167+D168+D169+D170+D171+D172+D173+D174+D175+D176+D178+D179+D180+D181+D183+D184+D185+D186+D187+D188+D189+D190+D191+D192+D193+D194+D195+D197+D198+D200+D201+D202+D203+D205+D204</f>
        <v>91144</v>
      </c>
      <c r="E206" s="22">
        <f t="shared" ref="E206:AE206" si="26">E15+E16+E17+E19+E20+E21+E22+E23+E24+E25+E26+E28+E29+E30+E31+E33+E34+E35+E36+E38+E39+E40+E41+E42+E44+E45+E46+E47+E49+E50+E51+E52+E53+E54+E56+E57+E59+E60+E62+E63+E65+E66+E67+E68+E69+E70+E71+E72+E73+E75+E76+E77+E79+E80+E81+E82+E83+E84+E86+E87+E88+E89+E90+E91+E92+E93+E95+E97+E98+E99+E100+E102+E103+E104+E105+E106+E108+E109+E110+E112+E113+E114+E115+E117+E118+E119+E121+E122+E123+E124+E125+E126+E127+E128+E129+E130+E131+E133+E134+E135+E137+E138+E139+E140+E141+E142+E143+E144+E146+E148+E149+E150+E151+E152+E154+E155+E156+E157+E158+E159+E160+E161+E162+E163+E165+E166+E167+E168+E169+E170+E171+E172+E173+E174+E175+E176+E178+E179+E180+E181+E183+E184+E185+E186+E187+E188+E189+E190+E191+E192+E193+E194+E195+E197+E198+E200+E201+E202+E203+E205+E204</f>
        <v>96404</v>
      </c>
      <c r="F206" s="22"/>
      <c r="G206" s="22">
        <f t="shared" si="26"/>
        <v>3658</v>
      </c>
      <c r="H206" s="22"/>
      <c r="I206" s="22">
        <f t="shared" si="26"/>
        <v>293</v>
      </c>
      <c r="J206" s="22">
        <f t="shared" si="26"/>
        <v>1</v>
      </c>
      <c r="K206" s="22">
        <f t="shared" si="26"/>
        <v>0</v>
      </c>
      <c r="L206" s="22">
        <f t="shared" si="26"/>
        <v>728</v>
      </c>
      <c r="M206" s="22">
        <f t="shared" si="26"/>
        <v>253</v>
      </c>
      <c r="N206" s="22">
        <f t="shared" si="26"/>
        <v>2</v>
      </c>
      <c r="O206" s="22">
        <f t="shared" si="26"/>
        <v>2443</v>
      </c>
      <c r="P206" s="22">
        <f t="shared" si="26"/>
        <v>4</v>
      </c>
      <c r="Q206" s="22">
        <f t="shared" si="26"/>
        <v>0</v>
      </c>
      <c r="R206" s="22">
        <f t="shared" si="26"/>
        <v>406</v>
      </c>
      <c r="S206" s="22">
        <f t="shared" si="26"/>
        <v>43</v>
      </c>
      <c r="T206" s="22">
        <f t="shared" si="26"/>
        <v>2</v>
      </c>
      <c r="U206" s="22">
        <f t="shared" si="26"/>
        <v>5155.1924794330153</v>
      </c>
      <c r="V206" s="22">
        <f t="shared" si="26"/>
        <v>4753</v>
      </c>
      <c r="W206" s="22"/>
      <c r="X206" s="22">
        <f t="shared" si="26"/>
        <v>4742</v>
      </c>
      <c r="Y206" s="22"/>
      <c r="Z206" s="22">
        <f t="shared" si="26"/>
        <v>293</v>
      </c>
      <c r="AA206" s="22">
        <f t="shared" si="26"/>
        <v>0</v>
      </c>
      <c r="AB206" s="22">
        <f t="shared" si="26"/>
        <v>0</v>
      </c>
      <c r="AC206" s="22">
        <f t="shared" si="26"/>
        <v>1159</v>
      </c>
      <c r="AD206" s="22">
        <f t="shared" si="26"/>
        <v>397</v>
      </c>
      <c r="AE206" s="22">
        <f t="shared" si="26"/>
        <v>0</v>
      </c>
    </row>
    <row r="208" spans="1:31" x14ac:dyDescent="0.25">
      <c r="D208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145:AE145"/>
    <mergeCell ref="A78:AE78"/>
    <mergeCell ref="A85:AE85"/>
    <mergeCell ref="A94:AE94"/>
    <mergeCell ref="A96:AE96"/>
    <mergeCell ref="A101:AE101"/>
    <mergeCell ref="A107:AE107"/>
    <mergeCell ref="A111:AE111"/>
    <mergeCell ref="A116:AE116"/>
    <mergeCell ref="A120:AE120"/>
    <mergeCell ref="A132:AE132"/>
    <mergeCell ref="A136:AE136"/>
    <mergeCell ref="A199:AE199"/>
    <mergeCell ref="A205:C205"/>
    <mergeCell ref="A206:C206"/>
    <mergeCell ref="A147:AE147"/>
    <mergeCell ref="A153:AE153"/>
    <mergeCell ref="A164:AE164"/>
    <mergeCell ref="A177:AE177"/>
    <mergeCell ref="A182:AE182"/>
    <mergeCell ref="A196:AE19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06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B16" sqref="B16"/>
    </sheetView>
  </sheetViews>
  <sheetFormatPr defaultRowHeight="15" x14ac:dyDescent="0.25"/>
  <cols>
    <col min="2" max="2" width="17.28515625" customWidth="1"/>
    <col min="3" max="3" width="13.140625" customWidth="1"/>
    <col min="4" max="4" width="10.7109375" bestFit="1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52"/>
      <c r="G3" s="52"/>
      <c r="H3" s="52"/>
      <c r="I3" s="52"/>
      <c r="J3" s="52"/>
      <c r="K3" s="52"/>
      <c r="L3" s="52"/>
      <c r="M3" s="52"/>
      <c r="N3" s="52"/>
      <c r="O3" s="120"/>
      <c r="P3" s="120"/>
      <c r="Q3" s="120"/>
      <c r="R3" s="120"/>
      <c r="S3" s="120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 x14ac:dyDescent="0.25">
      <c r="H5" s="53"/>
      <c r="I5" s="53"/>
      <c r="J5" s="53"/>
      <c r="K5" s="53"/>
      <c r="L5" s="53"/>
      <c r="M5" s="53"/>
      <c r="N5" s="53"/>
      <c r="O5" s="121"/>
      <c r="P5" s="121"/>
      <c r="Q5" s="121"/>
    </row>
    <row r="6" spans="1:31" x14ac:dyDescent="0.25">
      <c r="C6" s="154" t="s">
        <v>351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 x14ac:dyDescent="0.2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67"/>
      <c r="H12" s="167"/>
      <c r="I12" s="167"/>
      <c r="J12" s="55" t="s">
        <v>19</v>
      </c>
      <c r="K12" s="55" t="s">
        <v>20</v>
      </c>
      <c r="L12" s="55" t="s">
        <v>21</v>
      </c>
      <c r="M12" s="55" t="s">
        <v>22</v>
      </c>
      <c r="N12" s="165"/>
      <c r="O12" s="156"/>
      <c r="P12" s="119" t="s">
        <v>19</v>
      </c>
      <c r="Q12" s="119" t="s">
        <v>20</v>
      </c>
      <c r="R12" s="119" t="s">
        <v>21</v>
      </c>
      <c r="S12" s="119" t="s">
        <v>22</v>
      </c>
      <c r="T12" s="156"/>
      <c r="U12" s="156"/>
      <c r="V12" s="156"/>
      <c r="W12" s="156"/>
      <c r="X12" s="156"/>
      <c r="Y12" s="156"/>
      <c r="Z12" s="156"/>
      <c r="AA12" s="54" t="s">
        <v>19</v>
      </c>
      <c r="AB12" s="54" t="s">
        <v>20</v>
      </c>
      <c r="AC12" s="54" t="s">
        <v>21</v>
      </c>
      <c r="AD12" s="54" t="s">
        <v>22</v>
      </c>
      <c r="AE12" s="156"/>
    </row>
    <row r="13" spans="1:31" s="26" customFormat="1" ht="12.75" x14ac:dyDescent="0.25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56">
        <v>25</v>
      </c>
      <c r="Z13" s="56">
        <v>26</v>
      </c>
      <c r="AA13" s="56">
        <v>27</v>
      </c>
      <c r="AB13" s="56">
        <v>28</v>
      </c>
      <c r="AC13" s="56">
        <v>29</v>
      </c>
      <c r="AD13" s="56">
        <v>30</v>
      </c>
      <c r="AE13" s="56">
        <v>31</v>
      </c>
    </row>
    <row r="14" spans="1:31" ht="15.75" customHeight="1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x14ac:dyDescent="0.25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 x14ac:dyDescent="0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x14ac:dyDescent="0.25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15.75" x14ac:dyDescent="0.25">
      <c r="A19" s="5" t="s">
        <v>37</v>
      </c>
      <c r="B19" s="6" t="s">
        <v>26</v>
      </c>
      <c r="C19" s="7">
        <v>398.77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</row>
    <row r="20" spans="1:31" ht="38.25" x14ac:dyDescent="0.25">
      <c r="A20" s="5" t="s">
        <v>38</v>
      </c>
      <c r="B20" s="6" t="s">
        <v>30</v>
      </c>
      <c r="C20" s="9">
        <v>77.67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42"/>
      <c r="AA20" s="42"/>
      <c r="AB20" s="42"/>
      <c r="AC20" s="42"/>
      <c r="AD20" s="42"/>
      <c r="AE20" s="42"/>
    </row>
    <row r="21" spans="1:31" ht="15.75" x14ac:dyDescent="0.2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/>
      <c r="AA21" s="29"/>
      <c r="AB21" s="29"/>
      <c r="AC21" s="29"/>
      <c r="AD21" s="29"/>
      <c r="AE21" s="29"/>
    </row>
    <row r="22" spans="1:31" ht="15.75" x14ac:dyDescent="0.25">
      <c r="A22" s="5" t="s">
        <v>42</v>
      </c>
      <c r="B22" s="6" t="s">
        <v>33</v>
      </c>
      <c r="C22" s="11">
        <v>20.62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42"/>
      <c r="AA22" s="42"/>
      <c r="AB22" s="42"/>
      <c r="AC22" s="42"/>
      <c r="AD22" s="42"/>
      <c r="AE22" s="42"/>
    </row>
    <row r="23" spans="1:31" ht="15.75" x14ac:dyDescent="0.25">
      <c r="A23" s="5" t="s">
        <v>257</v>
      </c>
      <c r="B23" s="6" t="s">
        <v>343</v>
      </c>
      <c r="C23" s="11">
        <v>21.3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/>
      <c r="AA23" s="29"/>
      <c r="AB23" s="29"/>
      <c r="AC23" s="29"/>
      <c r="AD23" s="29"/>
      <c r="AE23" s="29"/>
    </row>
    <row r="24" spans="1:31" ht="38.25" x14ac:dyDescent="0.25">
      <c r="A24" s="5" t="s">
        <v>258</v>
      </c>
      <c r="B24" s="6" t="s">
        <v>34</v>
      </c>
      <c r="C24" s="11">
        <v>50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42"/>
      <c r="AA24" s="42"/>
      <c r="AB24" s="42"/>
      <c r="AC24" s="42"/>
      <c r="AD24" s="42"/>
      <c r="AE24" s="42"/>
    </row>
    <row r="25" spans="1:31" ht="15.75" x14ac:dyDescent="0.25">
      <c r="A25" s="5" t="s">
        <v>259</v>
      </c>
      <c r="B25" s="6" t="s">
        <v>35</v>
      </c>
      <c r="C25" s="11">
        <v>33.630000000000003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42"/>
      <c r="AA25" s="42"/>
      <c r="AB25" s="42"/>
      <c r="AC25" s="42"/>
      <c r="AD25" s="42"/>
      <c r="AE25" s="42"/>
    </row>
    <row r="26" spans="1:31" ht="15.75" x14ac:dyDescent="0.25">
      <c r="A26" s="5" t="s">
        <v>260</v>
      </c>
      <c r="B26" s="6" t="s">
        <v>36</v>
      </c>
      <c r="C26" s="11">
        <v>36.83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42"/>
      <c r="AA26" s="42"/>
      <c r="AB26" s="42"/>
      <c r="AC26" s="42"/>
      <c r="AD26" s="42"/>
      <c r="AE26" s="42"/>
    </row>
    <row r="27" spans="1:31" ht="15.75" customHeight="1" x14ac:dyDescent="0.25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 x14ac:dyDescent="0.25">
      <c r="A28" s="5" t="s">
        <v>44</v>
      </c>
      <c r="B28" s="6" t="s">
        <v>26</v>
      </c>
      <c r="C28" s="11">
        <v>425.3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</row>
    <row r="29" spans="1:31" ht="51" x14ac:dyDescent="0.25">
      <c r="A29" s="5" t="s">
        <v>46</v>
      </c>
      <c r="B29" s="6" t="s">
        <v>39</v>
      </c>
      <c r="C29" s="11">
        <v>61.19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32"/>
      <c r="AA29" s="32"/>
      <c r="AB29" s="32"/>
      <c r="AC29" s="32"/>
      <c r="AD29" s="32"/>
      <c r="AE29" s="32"/>
    </row>
    <row r="30" spans="1:31" ht="15.75" x14ac:dyDescent="0.25">
      <c r="A30" s="5" t="s">
        <v>48</v>
      </c>
      <c r="B30" s="6" t="s">
        <v>41</v>
      </c>
      <c r="C30" s="11">
        <v>79.22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31"/>
      <c r="AA30" s="31"/>
      <c r="AB30" s="31"/>
      <c r="AC30" s="31"/>
      <c r="AD30" s="31"/>
      <c r="AE30" s="31"/>
    </row>
    <row r="31" spans="1:31" ht="15.75" x14ac:dyDescent="0.25">
      <c r="A31" s="5" t="s">
        <v>50</v>
      </c>
      <c r="B31" s="6" t="s">
        <v>43</v>
      </c>
      <c r="C31" s="7">
        <v>80.819999999999993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31"/>
      <c r="AA31" s="31"/>
      <c r="AB31" s="31"/>
      <c r="AC31" s="31"/>
      <c r="AD31" s="31"/>
      <c r="AE31" s="31"/>
    </row>
    <row r="32" spans="1:31" ht="15.75" customHeight="1" x14ac:dyDescent="0.25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s="36" customFormat="1" ht="15.75" x14ac:dyDescent="0.25">
      <c r="A33" s="5" t="s">
        <v>52</v>
      </c>
      <c r="B33" s="6" t="s">
        <v>45</v>
      </c>
      <c r="C33" s="11">
        <v>222.18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</row>
    <row r="34" spans="1:31" ht="38.25" x14ac:dyDescent="0.25">
      <c r="A34" s="5" t="s">
        <v>53</v>
      </c>
      <c r="B34" s="6" t="s">
        <v>47</v>
      </c>
      <c r="C34" s="11">
        <v>143.47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/>
      <c r="J34" s="29"/>
      <c r="K34" s="29"/>
      <c r="L34" s="29"/>
      <c r="M34" s="29"/>
      <c r="N34" s="29"/>
      <c r="O34" s="29">
        <v>0</v>
      </c>
      <c r="P34" s="29"/>
      <c r="Q34" s="29"/>
      <c r="R34" s="29"/>
      <c r="S34" s="29"/>
      <c r="T34" s="29"/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32"/>
      <c r="AA34" s="32"/>
      <c r="AB34" s="32"/>
      <c r="AC34" s="32"/>
      <c r="AD34" s="32"/>
      <c r="AE34" s="32"/>
    </row>
    <row r="35" spans="1:31" ht="38.25" x14ac:dyDescent="0.25">
      <c r="A35" s="5" t="s">
        <v>55</v>
      </c>
      <c r="B35" s="6" t="s">
        <v>49</v>
      </c>
      <c r="C35" s="11">
        <v>12.04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42"/>
      <c r="AA35" s="42"/>
      <c r="AB35" s="42"/>
      <c r="AC35" s="42"/>
      <c r="AD35" s="42"/>
      <c r="AE35" s="42"/>
    </row>
    <row r="36" spans="1:31" ht="15.75" x14ac:dyDescent="0.25">
      <c r="A36" s="5" t="s">
        <v>57</v>
      </c>
      <c r="B36" s="12" t="s">
        <v>51</v>
      </c>
      <c r="C36" s="13">
        <v>51.435000000000002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42"/>
      <c r="AA36" s="42"/>
      <c r="AB36" s="42"/>
      <c r="AC36" s="42"/>
      <c r="AD36" s="42"/>
      <c r="AE36" s="42"/>
    </row>
    <row r="37" spans="1:31" ht="15.75" customHeight="1" x14ac:dyDescent="0.25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s="36" customFormat="1" ht="15.75" x14ac:dyDescent="0.25">
      <c r="A38" s="14" t="s">
        <v>59</v>
      </c>
      <c r="B38" s="10" t="s">
        <v>45</v>
      </c>
      <c r="C38" s="15">
        <v>163.22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</row>
    <row r="39" spans="1:31" ht="38.25" x14ac:dyDescent="0.25">
      <c r="A39" s="14" t="s">
        <v>60</v>
      </c>
      <c r="B39" s="10" t="s">
        <v>54</v>
      </c>
      <c r="C39" s="15">
        <v>279.41699999999997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/>
      <c r="J39" s="34"/>
      <c r="K39" s="34"/>
      <c r="L39" s="34"/>
      <c r="M39" s="34"/>
      <c r="N39" s="34"/>
      <c r="O39" s="34">
        <v>0</v>
      </c>
      <c r="P39" s="34"/>
      <c r="Q39" s="34"/>
      <c r="R39" s="34"/>
      <c r="S39" s="34"/>
      <c r="T39" s="34"/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/>
      <c r="AA39" s="34"/>
      <c r="AB39" s="34"/>
      <c r="AC39" s="34"/>
      <c r="AD39" s="34"/>
      <c r="AE39" s="34"/>
    </row>
    <row r="40" spans="1:31" ht="51" x14ac:dyDescent="0.25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 x14ac:dyDescent="0.25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15.75" x14ac:dyDescent="0.25">
      <c r="A42" s="14" t="s">
        <v>264</v>
      </c>
      <c r="B42" s="6" t="s">
        <v>368</v>
      </c>
      <c r="C42" s="11">
        <v>64.3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29"/>
      <c r="J42" s="29"/>
      <c r="K42" s="29"/>
      <c r="L42" s="29"/>
      <c r="M42" s="29"/>
      <c r="N42" s="29"/>
      <c r="O42" s="34">
        <v>0</v>
      </c>
      <c r="P42" s="29"/>
      <c r="Q42" s="29"/>
      <c r="R42" s="29"/>
      <c r="S42" s="29"/>
      <c r="T42" s="29"/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2"/>
      <c r="AA42" s="32"/>
      <c r="AB42" s="32"/>
      <c r="AC42" s="32"/>
      <c r="AD42" s="32"/>
      <c r="AE42" s="32"/>
    </row>
    <row r="43" spans="1:31" ht="15.75" customHeight="1" x14ac:dyDescent="0.25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 x14ac:dyDescent="0.25">
      <c r="A44" s="5" t="s">
        <v>66</v>
      </c>
      <c r="B44" s="10" t="s">
        <v>26</v>
      </c>
      <c r="C44" s="11">
        <v>817.66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</row>
    <row r="45" spans="1:31" ht="15.75" x14ac:dyDescent="0.25">
      <c r="A45" s="5" t="s">
        <v>67</v>
      </c>
      <c r="B45" s="10" t="s">
        <v>61</v>
      </c>
      <c r="C45" s="11">
        <v>120.74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/>
      <c r="J45" s="29"/>
      <c r="K45" s="29"/>
      <c r="L45" s="29"/>
      <c r="M45" s="29"/>
      <c r="N45" s="29"/>
      <c r="O45" s="29">
        <v>0</v>
      </c>
      <c r="P45" s="29"/>
      <c r="Q45" s="29"/>
      <c r="R45" s="29"/>
      <c r="S45" s="29"/>
      <c r="T45" s="29"/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32"/>
      <c r="AA45" s="32"/>
      <c r="AB45" s="32"/>
      <c r="AC45" s="32"/>
      <c r="AD45" s="32"/>
      <c r="AE45" s="32"/>
    </row>
    <row r="46" spans="1:31" ht="15.75" x14ac:dyDescent="0.25">
      <c r="A46" s="5" t="s">
        <v>265</v>
      </c>
      <c r="B46" s="12" t="s">
        <v>63</v>
      </c>
      <c r="C46" s="11">
        <v>152.26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/>
      <c r="J46" s="29"/>
      <c r="K46" s="29"/>
      <c r="L46" s="29"/>
      <c r="M46" s="29"/>
      <c r="N46" s="29"/>
      <c r="O46" s="29">
        <v>0</v>
      </c>
      <c r="P46" s="29"/>
      <c r="Q46" s="29"/>
      <c r="R46" s="29"/>
      <c r="S46" s="29"/>
      <c r="T46" s="29"/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32"/>
      <c r="AA46" s="32"/>
      <c r="AB46" s="32"/>
      <c r="AC46" s="32"/>
      <c r="AD46" s="32"/>
      <c r="AE46" s="32"/>
    </row>
    <row r="47" spans="1:31" ht="38.25" x14ac:dyDescent="0.25">
      <c r="A47" s="5" t="s">
        <v>266</v>
      </c>
      <c r="B47" s="10" t="s">
        <v>65</v>
      </c>
      <c r="C47" s="13">
        <v>269.19799999999998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/>
      <c r="J47" s="29"/>
      <c r="K47" s="29"/>
      <c r="L47" s="29"/>
      <c r="M47" s="29"/>
      <c r="N47" s="29"/>
      <c r="O47" s="29">
        <v>0</v>
      </c>
      <c r="P47" s="29"/>
      <c r="Q47" s="29"/>
      <c r="R47" s="29"/>
      <c r="S47" s="29"/>
      <c r="T47" s="29"/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32"/>
      <c r="AA47" s="32"/>
      <c r="AB47" s="32"/>
      <c r="AC47" s="32"/>
      <c r="AD47" s="32"/>
      <c r="AE47" s="32"/>
    </row>
    <row r="48" spans="1:31" ht="15.75" customHeight="1" x14ac:dyDescent="0.25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 x14ac:dyDescent="0.25">
      <c r="A49" s="5" t="s">
        <v>69</v>
      </c>
      <c r="B49" s="6" t="s">
        <v>26</v>
      </c>
      <c r="C49" s="11">
        <v>257.81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ht="38.25" x14ac:dyDescent="0.25">
      <c r="A50" s="5" t="s">
        <v>70</v>
      </c>
      <c r="B50" s="6" t="s">
        <v>246</v>
      </c>
      <c r="C50" s="7">
        <v>177.816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/>
      <c r="J50" s="29"/>
      <c r="K50" s="29"/>
      <c r="L50" s="29"/>
      <c r="M50" s="29"/>
      <c r="N50" s="29"/>
      <c r="O50" s="29">
        <v>0</v>
      </c>
      <c r="P50" s="29"/>
      <c r="Q50" s="29"/>
      <c r="R50" s="29"/>
      <c r="S50" s="29"/>
      <c r="T50" s="29"/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32"/>
      <c r="AA50" s="32"/>
      <c r="AB50" s="32"/>
      <c r="AC50" s="32"/>
      <c r="AD50" s="32"/>
      <c r="AE50" s="32"/>
    </row>
    <row r="51" spans="1:31" ht="15.75" x14ac:dyDescent="0.2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32"/>
      <c r="AA51" s="32"/>
      <c r="AB51" s="32"/>
      <c r="AC51" s="32"/>
      <c r="AD51" s="32"/>
      <c r="AE51" s="32"/>
    </row>
    <row r="52" spans="1:31" ht="25.5" x14ac:dyDescent="0.25">
      <c r="A52" s="5" t="s">
        <v>269</v>
      </c>
      <c r="B52" s="6" t="s">
        <v>248</v>
      </c>
      <c r="C52" s="11">
        <v>15.534000000000001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32"/>
      <c r="AA52" s="32"/>
      <c r="AB52" s="32"/>
      <c r="AC52" s="32"/>
      <c r="AD52" s="32"/>
      <c r="AE52" s="32"/>
    </row>
    <row r="53" spans="1:31" ht="25.5" x14ac:dyDescent="0.25">
      <c r="A53" s="5" t="s">
        <v>270</v>
      </c>
      <c r="B53" s="6" t="s">
        <v>249</v>
      </c>
      <c r="C53" s="11">
        <v>14.592000000000001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32"/>
      <c r="AA53" s="32"/>
      <c r="AB53" s="32"/>
      <c r="AC53" s="32"/>
      <c r="AD53" s="32"/>
      <c r="AE53" s="32"/>
    </row>
    <row r="54" spans="1:31" ht="15.75" x14ac:dyDescent="0.25">
      <c r="A54" s="5" t="s">
        <v>271</v>
      </c>
      <c r="B54" s="20" t="s">
        <v>250</v>
      </c>
      <c r="C54" s="9">
        <v>9.7159999999999993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32"/>
      <c r="AA54" s="32"/>
      <c r="AB54" s="32"/>
      <c r="AC54" s="32"/>
      <c r="AD54" s="32"/>
      <c r="AE54" s="32"/>
    </row>
    <row r="55" spans="1:31" ht="15.75" customHeight="1" x14ac:dyDescent="0.25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 x14ac:dyDescent="0.25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 x14ac:dyDescent="0.25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ht="15.75" customHeight="1" x14ac:dyDescent="0.25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 x14ac:dyDescent="0.25">
      <c r="A59" s="5" t="s">
        <v>75</v>
      </c>
      <c r="B59" s="6" t="s">
        <v>45</v>
      </c>
      <c r="C59" s="11">
        <v>4100.01</v>
      </c>
      <c r="D59" s="29">
        <v>661</v>
      </c>
      <c r="E59" s="29">
        <v>779</v>
      </c>
      <c r="F59" s="30">
        <f>E59/C59</f>
        <v>0.18999953658649613</v>
      </c>
      <c r="G59" s="29">
        <v>99</v>
      </c>
      <c r="H59" s="29">
        <f>G59*100/D59</f>
        <v>14.97730711043873</v>
      </c>
      <c r="I59" s="29">
        <v>39</v>
      </c>
      <c r="J59" s="29">
        <v>0</v>
      </c>
      <c r="K59" s="29">
        <v>0</v>
      </c>
      <c r="L59" s="29">
        <v>0</v>
      </c>
      <c r="M59" s="29">
        <v>60</v>
      </c>
      <c r="N59" s="29">
        <v>0</v>
      </c>
      <c r="O59" s="29">
        <v>9</v>
      </c>
      <c r="P59" s="29">
        <v>0</v>
      </c>
      <c r="Q59" s="29">
        <v>0</v>
      </c>
      <c r="R59" s="29">
        <v>0</v>
      </c>
      <c r="S59" s="29">
        <v>9</v>
      </c>
      <c r="T59" s="29">
        <v>0</v>
      </c>
      <c r="U59" s="29">
        <f>O59*100/G59</f>
        <v>9.0909090909090917</v>
      </c>
      <c r="V59" s="29">
        <v>116</v>
      </c>
      <c r="W59" s="29">
        <v>15</v>
      </c>
      <c r="X59" s="35">
        <v>116</v>
      </c>
      <c r="Y59" s="35">
        <v>15</v>
      </c>
      <c r="Z59" s="35">
        <v>39</v>
      </c>
      <c r="AA59" s="35">
        <v>0</v>
      </c>
      <c r="AB59" s="35">
        <v>0</v>
      </c>
      <c r="AC59" s="35">
        <v>0</v>
      </c>
      <c r="AD59" s="35">
        <v>77</v>
      </c>
      <c r="AE59" s="35">
        <v>0</v>
      </c>
    </row>
    <row r="60" spans="1:31" s="36" customFormat="1" ht="15.75" x14ac:dyDescent="0.25">
      <c r="A60" s="5" t="s">
        <v>76</v>
      </c>
      <c r="B60" s="6" t="s">
        <v>74</v>
      </c>
      <c r="C60" s="11">
        <v>1069.01</v>
      </c>
      <c r="D60" s="29">
        <v>690</v>
      </c>
      <c r="E60" s="29">
        <v>694</v>
      </c>
      <c r="F60" s="30">
        <f>E60/C60</f>
        <v>0.64919879140513181</v>
      </c>
      <c r="G60" s="29">
        <v>103</v>
      </c>
      <c r="H60" s="29">
        <f>G60*100/D60</f>
        <v>14.927536231884059</v>
      </c>
      <c r="I60" s="29"/>
      <c r="J60" s="29"/>
      <c r="K60" s="29"/>
      <c r="L60" s="29"/>
      <c r="M60" s="29"/>
      <c r="N60" s="29"/>
      <c r="O60" s="29">
        <v>103</v>
      </c>
      <c r="P60" s="29"/>
      <c r="Q60" s="29"/>
      <c r="R60" s="29"/>
      <c r="S60" s="29"/>
      <c r="T60" s="29"/>
      <c r="U60" s="29">
        <v>100</v>
      </c>
      <c r="V60" s="29">
        <v>104</v>
      </c>
      <c r="W60" s="29">
        <v>15</v>
      </c>
      <c r="X60" s="35">
        <v>104</v>
      </c>
      <c r="Y60" s="35">
        <v>15</v>
      </c>
      <c r="Z60" s="35"/>
      <c r="AA60" s="35"/>
      <c r="AB60" s="35"/>
      <c r="AC60" s="35"/>
      <c r="AD60" s="35"/>
      <c r="AE60" s="35"/>
    </row>
    <row r="61" spans="1:31" ht="15.75" customHeight="1" x14ac:dyDescent="0.25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 x14ac:dyDescent="0.25">
      <c r="A62" s="5" t="s">
        <v>84</v>
      </c>
      <c r="B62" s="6" t="s">
        <v>26</v>
      </c>
      <c r="C62" s="11">
        <v>228.05840000000001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</row>
    <row r="63" spans="1:31" s="36" customFormat="1" ht="38.25" x14ac:dyDescent="0.25">
      <c r="A63" s="5" t="s">
        <v>85</v>
      </c>
      <c r="B63" s="10" t="s">
        <v>71</v>
      </c>
      <c r="C63" s="11">
        <v>80.239999999999995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/>
      <c r="J63" s="28"/>
      <c r="K63" s="28"/>
      <c r="L63" s="28"/>
      <c r="M63" s="28"/>
      <c r="N63" s="28"/>
      <c r="O63" s="28">
        <v>0</v>
      </c>
      <c r="P63" s="28"/>
      <c r="Q63" s="28"/>
      <c r="R63" s="28"/>
      <c r="S63" s="28"/>
      <c r="T63" s="28"/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51"/>
      <c r="AA63" s="51"/>
      <c r="AB63" s="51"/>
      <c r="AC63" s="51"/>
      <c r="AD63" s="51"/>
      <c r="AE63" s="51"/>
    </row>
    <row r="64" spans="1:31" ht="15.75" customHeight="1" x14ac:dyDescent="0.25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 x14ac:dyDescent="0.25">
      <c r="A65" s="5" t="s">
        <v>88</v>
      </c>
      <c r="B65" s="6" t="s">
        <v>45</v>
      </c>
      <c r="C65" s="11">
        <v>311.08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s="36" customFormat="1" ht="38.25" x14ac:dyDescent="0.25">
      <c r="A66" s="5" t="s">
        <v>89</v>
      </c>
      <c r="B66" s="6" t="s">
        <v>77</v>
      </c>
      <c r="C66" s="11">
        <v>291.77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/>
      <c r="J66" s="29"/>
      <c r="K66" s="29"/>
      <c r="L66" s="38"/>
      <c r="M66" s="29"/>
      <c r="N66" s="29"/>
      <c r="O66" s="29">
        <v>0</v>
      </c>
      <c r="P66" s="38"/>
      <c r="Q66" s="29"/>
      <c r="R66" s="38"/>
      <c r="S66" s="29"/>
      <c r="T66" s="29"/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42"/>
      <c r="AA66" s="42"/>
      <c r="AB66" s="42"/>
      <c r="AC66" s="42"/>
      <c r="AD66" s="42"/>
      <c r="AE66" s="42"/>
    </row>
    <row r="67" spans="1:31" s="36" customFormat="1" ht="38.25" x14ac:dyDescent="0.25">
      <c r="A67" s="5" t="s">
        <v>91</v>
      </c>
      <c r="B67" s="6" t="s">
        <v>78</v>
      </c>
      <c r="C67" s="11">
        <v>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42"/>
      <c r="AA67" s="42"/>
      <c r="AB67" s="42"/>
      <c r="AC67" s="42"/>
      <c r="AD67" s="42"/>
      <c r="AE67" s="42"/>
    </row>
    <row r="68" spans="1:31" s="36" customFormat="1" ht="38.25" x14ac:dyDescent="0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42"/>
      <c r="AA68" s="42"/>
      <c r="AB68" s="42"/>
      <c r="AC68" s="42"/>
      <c r="AD68" s="42"/>
      <c r="AE68" s="42"/>
    </row>
    <row r="69" spans="1:31" s="36" customFormat="1" ht="15.75" x14ac:dyDescent="0.2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42"/>
      <c r="AA69" s="42"/>
      <c r="AB69" s="42"/>
      <c r="AC69" s="42"/>
      <c r="AD69" s="42"/>
      <c r="AE69" s="42"/>
    </row>
    <row r="70" spans="1:31" s="36" customFormat="1" ht="25.5" x14ac:dyDescent="0.2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42"/>
      <c r="AA70" s="42"/>
      <c r="AB70" s="42"/>
      <c r="AC70" s="42"/>
      <c r="AD70" s="42"/>
      <c r="AE70" s="42"/>
    </row>
    <row r="71" spans="1:31" s="36" customFormat="1" ht="15.75" x14ac:dyDescent="0.2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42"/>
      <c r="AA71" s="42"/>
      <c r="AB71" s="42"/>
      <c r="AC71" s="42"/>
      <c r="AD71" s="42"/>
      <c r="AE71" s="42"/>
    </row>
    <row r="72" spans="1:31" s="36" customFormat="1" ht="15.75" x14ac:dyDescent="0.2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344</v>
      </c>
      <c r="B73" s="12" t="s">
        <v>345</v>
      </c>
      <c r="C73" s="11">
        <v>58.037999999999997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42"/>
      <c r="AA73" s="42"/>
      <c r="AB73" s="42"/>
      <c r="AC73" s="42"/>
      <c r="AD73" s="42"/>
      <c r="AE73" s="42"/>
    </row>
    <row r="74" spans="1:31" ht="15.75" x14ac:dyDescent="0.2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 x14ac:dyDescent="0.25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ht="38.25" x14ac:dyDescent="0.25">
      <c r="A76" s="16" t="s">
        <v>98</v>
      </c>
      <c r="B76" s="10" t="s">
        <v>86</v>
      </c>
      <c r="C76" s="13">
        <v>119.99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/>
      <c r="AA76" s="28"/>
      <c r="AB76" s="28"/>
      <c r="AC76" s="28"/>
      <c r="AD76" s="28"/>
      <c r="AE76" s="28"/>
    </row>
    <row r="77" spans="1:31" x14ac:dyDescent="0.25">
      <c r="A77" s="16" t="s">
        <v>100</v>
      </c>
      <c r="B77" s="10" t="s">
        <v>87</v>
      </c>
      <c r="C77" s="13">
        <v>273.73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 ht="15.75" customHeight="1" x14ac:dyDescent="0.25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 x14ac:dyDescent="0.25">
      <c r="A79" s="14" t="s">
        <v>107</v>
      </c>
      <c r="B79" s="10" t="s">
        <v>45</v>
      </c>
      <c r="C79" s="11">
        <v>204.64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</row>
    <row r="80" spans="1:31" s="36" customFormat="1" ht="15.75" x14ac:dyDescent="0.25">
      <c r="A80" s="14" t="s">
        <v>108</v>
      </c>
      <c r="B80" s="6" t="s">
        <v>90</v>
      </c>
      <c r="C80" s="11">
        <v>699.95899999999995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/>
      <c r="J80" s="29"/>
      <c r="K80" s="29"/>
      <c r="L80" s="29"/>
      <c r="M80" s="29"/>
      <c r="N80" s="29"/>
      <c r="O80" s="29">
        <v>0</v>
      </c>
      <c r="P80" s="29"/>
      <c r="Q80" s="29"/>
      <c r="R80" s="29"/>
      <c r="S80" s="29"/>
      <c r="T80" s="29"/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42"/>
      <c r="AA80" s="42"/>
      <c r="AB80" s="42"/>
      <c r="AC80" s="42"/>
      <c r="AD80" s="42"/>
      <c r="AE80" s="42"/>
    </row>
    <row r="81" spans="1:31" s="36" customFormat="1" ht="25.5" x14ac:dyDescent="0.25">
      <c r="A81" s="14" t="s">
        <v>110</v>
      </c>
      <c r="B81" s="6" t="s">
        <v>92</v>
      </c>
      <c r="C81" s="11">
        <v>354.61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/>
      <c r="J81" s="29"/>
      <c r="K81" s="29"/>
      <c r="L81" s="29"/>
      <c r="M81" s="29"/>
      <c r="N81" s="29"/>
      <c r="O81" s="29">
        <v>0</v>
      </c>
      <c r="P81" s="29"/>
      <c r="Q81" s="29"/>
      <c r="R81" s="29"/>
      <c r="S81" s="29"/>
      <c r="T81" s="29"/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42"/>
      <c r="AA81" s="42"/>
      <c r="AB81" s="42"/>
      <c r="AC81" s="42"/>
      <c r="AD81" s="42"/>
      <c r="AE81" s="42"/>
    </row>
    <row r="82" spans="1:31" s="36" customFormat="1" ht="15.75" x14ac:dyDescent="0.25">
      <c r="A82" s="14" t="s">
        <v>112</v>
      </c>
      <c r="B82" s="6" t="s">
        <v>94</v>
      </c>
      <c r="C82" s="7">
        <v>22.882999999999999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42"/>
      <c r="AA82" s="42"/>
      <c r="AB82" s="42"/>
      <c r="AC82" s="42"/>
      <c r="AD82" s="42"/>
      <c r="AE82" s="42"/>
    </row>
    <row r="83" spans="1:31" s="36" customFormat="1" ht="15.75" x14ac:dyDescent="0.25">
      <c r="A83" s="14" t="s">
        <v>278</v>
      </c>
      <c r="B83" s="6" t="s">
        <v>96</v>
      </c>
      <c r="C83" s="11">
        <v>812.9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/>
      <c r="J83" s="29"/>
      <c r="K83" s="29"/>
      <c r="L83" s="29"/>
      <c r="M83" s="29"/>
      <c r="N83" s="29"/>
      <c r="O83" s="29">
        <v>0</v>
      </c>
      <c r="P83" s="29"/>
      <c r="Q83" s="29"/>
      <c r="R83" s="29"/>
      <c r="S83" s="29"/>
      <c r="T83" s="29"/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42"/>
      <c r="AA83" s="42"/>
      <c r="AB83" s="42"/>
      <c r="AC83" s="42"/>
      <c r="AD83" s="42"/>
      <c r="AE83" s="42"/>
    </row>
    <row r="84" spans="1:31" ht="15.75" customHeight="1" x14ac:dyDescent="0.25">
      <c r="A84" s="143" t="s">
        <v>279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31" s="36" customFormat="1" ht="15.75" x14ac:dyDescent="0.25">
      <c r="A85" s="14" t="s">
        <v>114</v>
      </c>
      <c r="B85" s="10" t="s">
        <v>45</v>
      </c>
      <c r="C85" s="11">
        <v>559.524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</row>
    <row r="86" spans="1:31" ht="25.5" x14ac:dyDescent="0.25">
      <c r="A86" s="14" t="s">
        <v>115</v>
      </c>
      <c r="B86" s="10" t="s">
        <v>99</v>
      </c>
      <c r="C86" s="11">
        <v>396.81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32"/>
      <c r="AA86" s="32"/>
      <c r="AB86" s="32"/>
      <c r="AC86" s="32"/>
      <c r="AD86" s="32"/>
      <c r="AE86" s="32"/>
    </row>
    <row r="87" spans="1:31" ht="15.75" x14ac:dyDescent="0.25">
      <c r="A87" s="14"/>
      <c r="B87" s="10" t="s">
        <v>101</v>
      </c>
      <c r="C87" s="11">
        <v>143.51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/>
      <c r="J87" s="29"/>
      <c r="K87" s="29"/>
      <c r="L87" s="29"/>
      <c r="M87" s="29"/>
      <c r="N87" s="29"/>
      <c r="O87" s="29">
        <v>0</v>
      </c>
      <c r="P87" s="29"/>
      <c r="Q87" s="29"/>
      <c r="R87" s="29"/>
      <c r="S87" s="29"/>
      <c r="T87" s="29"/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32"/>
      <c r="AA87" s="32"/>
      <c r="AB87" s="32"/>
      <c r="AC87" s="32"/>
      <c r="AD87" s="32"/>
      <c r="AE87" s="32"/>
    </row>
    <row r="88" spans="1:31" ht="15.75" x14ac:dyDescent="0.25">
      <c r="A88" s="14" t="s">
        <v>118</v>
      </c>
      <c r="B88" s="10" t="s">
        <v>102</v>
      </c>
      <c r="C88" s="7">
        <v>29.94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32"/>
      <c r="AA88" s="32"/>
      <c r="AB88" s="32"/>
      <c r="AC88" s="32"/>
      <c r="AD88" s="32"/>
      <c r="AE88" s="32"/>
    </row>
    <row r="89" spans="1:31" ht="15.75" x14ac:dyDescent="0.25">
      <c r="A89" s="14" t="s">
        <v>120</v>
      </c>
      <c r="B89" s="10" t="s">
        <v>103</v>
      </c>
      <c r="C89" s="7">
        <v>39.04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/>
      <c r="J89" s="29"/>
      <c r="K89" s="29"/>
      <c r="L89" s="29"/>
      <c r="M89" s="29"/>
      <c r="N89" s="29"/>
      <c r="O89" s="29">
        <v>0</v>
      </c>
      <c r="P89" s="29"/>
      <c r="Q89" s="29"/>
      <c r="R89" s="29"/>
      <c r="S89" s="29"/>
      <c r="T89" s="29"/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32"/>
      <c r="AA89" s="32"/>
      <c r="AB89" s="32"/>
      <c r="AC89" s="32"/>
      <c r="AD89" s="32"/>
      <c r="AE89" s="32"/>
    </row>
    <row r="90" spans="1:31" ht="15.75" x14ac:dyDescent="0.25">
      <c r="A90" s="14" t="s">
        <v>122</v>
      </c>
      <c r="B90" s="10" t="s">
        <v>104</v>
      </c>
      <c r="C90" s="7">
        <v>21.24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32"/>
      <c r="AA90" s="32"/>
      <c r="AB90" s="32"/>
      <c r="AC90" s="32"/>
      <c r="AD90" s="32"/>
      <c r="AE90" s="32"/>
    </row>
    <row r="91" spans="1:31" ht="15.75" x14ac:dyDescent="0.25">
      <c r="A91" s="14" t="s">
        <v>280</v>
      </c>
      <c r="B91" s="10" t="s">
        <v>105</v>
      </c>
      <c r="C91" s="11">
        <v>95.58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32"/>
      <c r="AA91" s="32"/>
      <c r="AB91" s="32"/>
      <c r="AC91" s="32"/>
      <c r="AD91" s="32"/>
      <c r="AE91" s="32"/>
    </row>
    <row r="92" spans="1:31" s="36" customFormat="1" ht="27.75" customHeight="1" x14ac:dyDescent="0.25">
      <c r="A92" s="14" t="s">
        <v>281</v>
      </c>
      <c r="B92" s="10" t="s">
        <v>106</v>
      </c>
      <c r="C92" s="11">
        <v>140.62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42"/>
      <c r="AA92" s="42"/>
      <c r="AB92" s="42"/>
      <c r="AC92" s="42"/>
      <c r="AD92" s="42"/>
      <c r="AE92" s="42"/>
    </row>
    <row r="93" spans="1:31" ht="15.75" x14ac:dyDescent="0.25">
      <c r="A93" s="146" t="s">
        <v>282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</row>
    <row r="94" spans="1:31" s="36" customFormat="1" x14ac:dyDescent="0.25">
      <c r="A94" s="16" t="s">
        <v>123</v>
      </c>
      <c r="B94" s="10" t="s">
        <v>45</v>
      </c>
      <c r="C94" s="13">
        <v>572.79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</row>
    <row r="95" spans="1:31" ht="15.75" customHeight="1" x14ac:dyDescent="0.25">
      <c r="A95" s="143" t="s">
        <v>337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</row>
    <row r="96" spans="1:31" s="36" customFormat="1" ht="15.75" x14ac:dyDescent="0.25">
      <c r="A96" s="5" t="s">
        <v>126</v>
      </c>
      <c r="B96" s="6" t="s">
        <v>45</v>
      </c>
      <c r="C96" s="64">
        <v>1591.999</v>
      </c>
      <c r="D96" s="29">
        <v>419</v>
      </c>
      <c r="E96" s="29">
        <v>389</v>
      </c>
      <c r="F96" s="30">
        <f>E96/C96</f>
        <v>0.2443468871525673</v>
      </c>
      <c r="G96" s="29">
        <v>62</v>
      </c>
      <c r="H96" s="33">
        <f>G96*100/D96</f>
        <v>14.797136038186158</v>
      </c>
      <c r="I96" s="29">
        <v>0</v>
      </c>
      <c r="J96" s="29">
        <v>0</v>
      </c>
      <c r="K96" s="29">
        <v>0</v>
      </c>
      <c r="L96" s="29">
        <v>0</v>
      </c>
      <c r="M96" s="29">
        <v>62</v>
      </c>
      <c r="N96" s="29">
        <v>0</v>
      </c>
      <c r="O96" s="29">
        <v>6</v>
      </c>
      <c r="P96" s="29">
        <v>0</v>
      </c>
      <c r="Q96" s="29">
        <v>0</v>
      </c>
      <c r="R96" s="29">
        <v>0</v>
      </c>
      <c r="S96" s="29">
        <v>6</v>
      </c>
      <c r="T96" s="29">
        <v>0</v>
      </c>
      <c r="U96" s="29">
        <f>O96*100/G96</f>
        <v>9.67741935483871</v>
      </c>
      <c r="V96" s="29">
        <v>58</v>
      </c>
      <c r="W96" s="29">
        <v>15</v>
      </c>
      <c r="X96" s="42">
        <v>30</v>
      </c>
      <c r="Y96" s="50">
        <f>X96*100/E96</f>
        <v>7.7120822622107967</v>
      </c>
      <c r="Z96" s="42">
        <v>0</v>
      </c>
      <c r="AA96" s="42">
        <v>0</v>
      </c>
      <c r="AB96" s="42">
        <v>0</v>
      </c>
      <c r="AC96" s="42">
        <v>0</v>
      </c>
      <c r="AD96" s="42">
        <v>30</v>
      </c>
      <c r="AE96" s="42">
        <v>0</v>
      </c>
    </row>
    <row r="97" spans="1:31" s="36" customFormat="1" ht="25.5" x14ac:dyDescent="0.25">
      <c r="A97" s="5" t="s">
        <v>127</v>
      </c>
      <c r="B97" s="6" t="s">
        <v>109</v>
      </c>
      <c r="C97" s="11">
        <v>400</v>
      </c>
      <c r="D97" s="29">
        <v>180</v>
      </c>
      <c r="E97" s="29">
        <v>165</v>
      </c>
      <c r="F97" s="30">
        <f>E97/C97</f>
        <v>0.41249999999999998</v>
      </c>
      <c r="G97" s="29">
        <v>24</v>
      </c>
      <c r="H97" s="33">
        <f>G97*100/D97</f>
        <v>13.333333333333334</v>
      </c>
      <c r="I97" s="29"/>
      <c r="J97" s="29"/>
      <c r="K97" s="29"/>
      <c r="L97" s="29"/>
      <c r="M97" s="29"/>
      <c r="N97" s="29"/>
      <c r="O97" s="29">
        <v>0</v>
      </c>
      <c r="P97" s="29"/>
      <c r="Q97" s="29"/>
      <c r="R97" s="29"/>
      <c r="S97" s="29"/>
      <c r="T97" s="29"/>
      <c r="U97" s="29">
        <f>O97*100/G97</f>
        <v>0</v>
      </c>
      <c r="V97" s="29">
        <v>24</v>
      </c>
      <c r="W97" s="29">
        <v>15</v>
      </c>
      <c r="X97" s="42">
        <v>24</v>
      </c>
      <c r="Y97" s="50">
        <f>X97*100/E97</f>
        <v>14.545454545454545</v>
      </c>
      <c r="Z97" s="42"/>
      <c r="AA97" s="42"/>
      <c r="AB97" s="42"/>
      <c r="AC97" s="42"/>
      <c r="AD97" s="42"/>
      <c r="AE97" s="42"/>
    </row>
    <row r="98" spans="1:31" s="36" customFormat="1" ht="15.75" x14ac:dyDescent="0.25">
      <c r="A98" s="5" t="s">
        <v>129</v>
      </c>
      <c r="B98" s="6" t="s">
        <v>111</v>
      </c>
      <c r="C98" s="11">
        <v>17.489000000000001</v>
      </c>
      <c r="D98" s="29">
        <v>0</v>
      </c>
      <c r="E98" s="29">
        <v>0</v>
      </c>
      <c r="F98" s="30">
        <f>E98/C98</f>
        <v>0</v>
      </c>
      <c r="G98" s="29">
        <v>0</v>
      </c>
      <c r="H98" s="33">
        <v>0</v>
      </c>
      <c r="I98" s="29"/>
      <c r="J98" s="29"/>
      <c r="K98" s="29"/>
      <c r="L98" s="29"/>
      <c r="M98" s="29"/>
      <c r="N98" s="29"/>
      <c r="O98" s="29">
        <v>0</v>
      </c>
      <c r="P98" s="29"/>
      <c r="Q98" s="29"/>
      <c r="R98" s="29"/>
      <c r="S98" s="29"/>
      <c r="T98" s="29"/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42"/>
      <c r="AA98" s="42"/>
      <c r="AB98" s="42"/>
      <c r="AC98" s="42"/>
      <c r="AD98" s="42"/>
      <c r="AE98" s="42"/>
    </row>
    <row r="99" spans="1:31" s="36" customFormat="1" ht="15.75" x14ac:dyDescent="0.25">
      <c r="A99" s="5" t="s">
        <v>131</v>
      </c>
      <c r="B99" s="6" t="s">
        <v>113</v>
      </c>
      <c r="C99" s="11">
        <v>210.33</v>
      </c>
      <c r="D99" s="29">
        <v>0</v>
      </c>
      <c r="E99" s="29">
        <v>155</v>
      </c>
      <c r="F99" s="30">
        <f>E99/C99</f>
        <v>0.73693719393334278</v>
      </c>
      <c r="G99" s="29">
        <v>0</v>
      </c>
      <c r="H99" s="33">
        <v>0</v>
      </c>
      <c r="I99" s="29"/>
      <c r="J99" s="29"/>
      <c r="K99" s="29"/>
      <c r="L99" s="29"/>
      <c r="M99" s="29"/>
      <c r="N99" s="29"/>
      <c r="O99" s="29">
        <v>0</v>
      </c>
      <c r="P99" s="29"/>
      <c r="Q99" s="29"/>
      <c r="R99" s="29"/>
      <c r="S99" s="29"/>
      <c r="T99" s="29"/>
      <c r="U99" s="29">
        <v>0</v>
      </c>
      <c r="V99" s="29">
        <v>23</v>
      </c>
      <c r="W99" s="29">
        <v>15</v>
      </c>
      <c r="X99" s="29">
        <v>23</v>
      </c>
      <c r="Y99" s="29">
        <v>15</v>
      </c>
      <c r="Z99" s="42"/>
      <c r="AA99" s="42"/>
      <c r="AB99" s="42"/>
      <c r="AC99" s="42"/>
      <c r="AD99" s="42"/>
      <c r="AE99" s="42"/>
    </row>
    <row r="100" spans="1:31" ht="15.75" customHeight="1" x14ac:dyDescent="0.25">
      <c r="A100" s="143" t="s">
        <v>283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 x14ac:dyDescent="0.25">
      <c r="A101" s="5" t="s">
        <v>133</v>
      </c>
      <c r="B101" s="6" t="s">
        <v>45</v>
      </c>
      <c r="C101" s="11">
        <v>249.48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/>
      <c r="J101" s="29"/>
      <c r="K101" s="29"/>
      <c r="L101" s="29"/>
      <c r="M101" s="29"/>
      <c r="N101" s="29"/>
      <c r="O101" s="29">
        <v>0</v>
      </c>
      <c r="P101" s="29"/>
      <c r="Q101" s="29"/>
      <c r="R101" s="29"/>
      <c r="S101" s="29"/>
      <c r="T101" s="29"/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42"/>
      <c r="AA101" s="42"/>
      <c r="AB101" s="42"/>
      <c r="AC101" s="42"/>
      <c r="AD101" s="42"/>
      <c r="AE101" s="42"/>
    </row>
    <row r="102" spans="1:31" s="36" customFormat="1" ht="38.25" x14ac:dyDescent="0.25">
      <c r="A102" s="5" t="s">
        <v>134</v>
      </c>
      <c r="B102" s="6" t="s">
        <v>116</v>
      </c>
      <c r="C102" s="11">
        <v>98.5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/>
      <c r="J102" s="29"/>
      <c r="K102" s="29"/>
      <c r="L102" s="29"/>
      <c r="M102" s="29"/>
      <c r="N102" s="29"/>
      <c r="O102" s="29">
        <v>0</v>
      </c>
      <c r="P102" s="29"/>
      <c r="Q102" s="29"/>
      <c r="R102" s="29"/>
      <c r="S102" s="29"/>
      <c r="T102" s="29"/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42"/>
      <c r="AA102" s="42"/>
      <c r="AB102" s="42"/>
      <c r="AC102" s="42"/>
      <c r="AD102" s="42"/>
      <c r="AE102" s="42"/>
    </row>
    <row r="103" spans="1:31" s="36" customFormat="1" ht="38.25" x14ac:dyDescent="0.25">
      <c r="A103" s="5" t="s">
        <v>136</v>
      </c>
      <c r="B103" s="6" t="s">
        <v>117</v>
      </c>
      <c r="C103" s="11">
        <v>164.62899999999999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42"/>
      <c r="AA103" s="42"/>
      <c r="AB103" s="42"/>
      <c r="AC103" s="42"/>
      <c r="AD103" s="42"/>
      <c r="AE103" s="42"/>
    </row>
    <row r="104" spans="1:31" s="36" customFormat="1" ht="15.75" x14ac:dyDescent="0.25">
      <c r="A104" s="5" t="s">
        <v>284</v>
      </c>
      <c r="B104" s="6" t="s">
        <v>119</v>
      </c>
      <c r="C104" s="11">
        <v>7.07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42"/>
      <c r="AA104" s="42"/>
      <c r="AB104" s="42"/>
      <c r="AC104" s="42"/>
      <c r="AD104" s="42"/>
      <c r="AE104" s="42"/>
    </row>
    <row r="105" spans="1:31" s="36" customFormat="1" ht="15.75" x14ac:dyDescent="0.25">
      <c r="A105" s="5" t="s">
        <v>285</v>
      </c>
      <c r="B105" s="6" t="s">
        <v>121</v>
      </c>
      <c r="C105" s="7">
        <v>11.88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ht="15.75" customHeight="1" x14ac:dyDescent="0.25">
      <c r="A106" s="143" t="s">
        <v>286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</row>
    <row r="107" spans="1:31" s="36" customFormat="1" ht="15.75" x14ac:dyDescent="0.25">
      <c r="A107" s="5" t="s">
        <v>138</v>
      </c>
      <c r="B107" s="6" t="s">
        <v>45</v>
      </c>
      <c r="C107" s="11">
        <v>498.62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</row>
    <row r="108" spans="1:31" s="36" customFormat="1" ht="15.75" x14ac:dyDescent="0.25">
      <c r="A108" s="5" t="s">
        <v>139</v>
      </c>
      <c r="B108" s="6" t="s">
        <v>124</v>
      </c>
      <c r="C108" s="11">
        <v>200.97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/>
      <c r="J108" s="29"/>
      <c r="K108" s="29"/>
      <c r="L108" s="29"/>
      <c r="M108" s="29"/>
      <c r="N108" s="29"/>
      <c r="O108" s="29">
        <v>0</v>
      </c>
      <c r="P108" s="29"/>
      <c r="Q108" s="29"/>
      <c r="R108" s="29"/>
      <c r="S108" s="29"/>
      <c r="T108" s="29"/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42"/>
      <c r="AA108" s="42"/>
      <c r="AB108" s="42"/>
      <c r="AC108" s="42"/>
      <c r="AD108" s="42"/>
      <c r="AE108" s="42"/>
    </row>
    <row r="109" spans="1:31" s="36" customFormat="1" ht="25.5" x14ac:dyDescent="0.25">
      <c r="A109" s="5" t="s">
        <v>141</v>
      </c>
      <c r="B109" s="6" t="s">
        <v>125</v>
      </c>
      <c r="C109" s="11">
        <v>177.53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/>
      <c r="J109" s="29"/>
      <c r="K109" s="29"/>
      <c r="L109" s="29"/>
      <c r="M109" s="29"/>
      <c r="N109" s="29"/>
      <c r="O109" s="29">
        <v>0</v>
      </c>
      <c r="P109" s="29"/>
      <c r="Q109" s="29"/>
      <c r="R109" s="29"/>
      <c r="S109" s="29"/>
      <c r="T109" s="29"/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42"/>
      <c r="AA109" s="42"/>
      <c r="AB109" s="42"/>
      <c r="AC109" s="42"/>
      <c r="AD109" s="42"/>
      <c r="AE109" s="42"/>
    </row>
    <row r="110" spans="1:31" ht="15.75" customHeight="1" x14ac:dyDescent="0.25">
      <c r="A110" s="143" t="s">
        <v>287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</row>
    <row r="111" spans="1:31" s="36" customFormat="1" x14ac:dyDescent="0.25">
      <c r="A111" s="5" t="s">
        <v>150</v>
      </c>
      <c r="B111" s="6" t="s">
        <v>26</v>
      </c>
      <c r="C111" s="7">
        <v>186.63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</row>
    <row r="112" spans="1:31" s="36" customFormat="1" ht="38.25" x14ac:dyDescent="0.25">
      <c r="A112" s="5" t="s">
        <v>151</v>
      </c>
      <c r="B112" s="6" t="s">
        <v>128</v>
      </c>
      <c r="C112" s="11">
        <v>332.44099999999997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/>
      <c r="J112" s="39"/>
      <c r="K112" s="39"/>
      <c r="L112" s="39"/>
      <c r="M112" s="39"/>
      <c r="N112" s="39"/>
      <c r="O112" s="39">
        <v>0</v>
      </c>
      <c r="P112" s="39"/>
      <c r="Q112" s="39"/>
      <c r="R112" s="39"/>
      <c r="S112" s="39"/>
      <c r="T112" s="39"/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51"/>
      <c r="AA112" s="51"/>
      <c r="AB112" s="51"/>
      <c r="AC112" s="51"/>
      <c r="AD112" s="51"/>
      <c r="AE112" s="51"/>
    </row>
    <row r="113" spans="1:31" s="36" customFormat="1" x14ac:dyDescent="0.25">
      <c r="A113" s="5" t="s">
        <v>153</v>
      </c>
      <c r="B113" s="6" t="s">
        <v>130</v>
      </c>
      <c r="C113" s="11">
        <v>33.372999999999998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 x14ac:dyDescent="0.25">
      <c r="A114" s="5" t="s">
        <v>288</v>
      </c>
      <c r="B114" s="6" t="s">
        <v>132</v>
      </c>
      <c r="C114" s="11">
        <v>20.67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ht="15.75" x14ac:dyDescent="0.25">
      <c r="A115" s="146" t="s">
        <v>338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</row>
    <row r="116" spans="1:31" s="36" customFormat="1" ht="15.75" x14ac:dyDescent="0.25">
      <c r="A116" s="16" t="s">
        <v>155</v>
      </c>
      <c r="B116" s="10" t="s">
        <v>45</v>
      </c>
      <c r="C116" s="13">
        <v>347.41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</row>
    <row r="117" spans="1:31" s="36" customFormat="1" ht="25.5" x14ac:dyDescent="0.25">
      <c r="A117" s="16" t="s">
        <v>156</v>
      </c>
      <c r="B117" s="10" t="s">
        <v>135</v>
      </c>
      <c r="C117" s="13">
        <v>36.19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/>
      <c r="J117" s="29"/>
      <c r="K117" s="29"/>
      <c r="L117" s="29"/>
      <c r="M117" s="29"/>
      <c r="N117" s="29"/>
      <c r="O117" s="29">
        <v>0</v>
      </c>
      <c r="P117" s="29"/>
      <c r="Q117" s="29"/>
      <c r="R117" s="29"/>
      <c r="S117" s="29"/>
      <c r="T117" s="29"/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42"/>
      <c r="AA117" s="42"/>
      <c r="AB117" s="42"/>
      <c r="AC117" s="42"/>
      <c r="AD117" s="42"/>
      <c r="AE117" s="42"/>
    </row>
    <row r="118" spans="1:31" s="36" customFormat="1" ht="25.5" x14ac:dyDescent="0.25">
      <c r="A118" s="16" t="s">
        <v>158</v>
      </c>
      <c r="B118" s="10" t="s">
        <v>137</v>
      </c>
      <c r="C118" s="13">
        <v>21.42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ht="15.75" x14ac:dyDescent="0.25">
      <c r="A119" s="150" t="s">
        <v>339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</row>
    <row r="120" spans="1:31" s="36" customFormat="1" ht="15.75" x14ac:dyDescent="0.25">
      <c r="A120" s="5" t="s">
        <v>164</v>
      </c>
      <c r="B120" s="6" t="s">
        <v>26</v>
      </c>
      <c r="C120" s="11">
        <v>273.83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</row>
    <row r="121" spans="1:31" s="36" customFormat="1" ht="38.25" x14ac:dyDescent="0.25">
      <c r="A121" s="5" t="s">
        <v>165</v>
      </c>
      <c r="B121" s="6" t="s">
        <v>140</v>
      </c>
      <c r="C121" s="7">
        <v>40.784999999999997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/>
      <c r="J121" s="29"/>
      <c r="K121" s="29"/>
      <c r="L121" s="29"/>
      <c r="M121" s="29"/>
      <c r="N121" s="29"/>
      <c r="O121" s="29">
        <v>0</v>
      </c>
      <c r="P121" s="29"/>
      <c r="Q121" s="29"/>
      <c r="R121" s="29"/>
      <c r="S121" s="29"/>
      <c r="T121" s="29"/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42"/>
      <c r="AA121" s="42"/>
      <c r="AB121" s="42"/>
      <c r="AC121" s="42"/>
      <c r="AD121" s="42"/>
      <c r="AE121" s="42"/>
    </row>
    <row r="122" spans="1:31" s="36" customFormat="1" ht="38.25" x14ac:dyDescent="0.25">
      <c r="A122" s="5" t="s">
        <v>167</v>
      </c>
      <c r="B122" s="6" t="s">
        <v>142</v>
      </c>
      <c r="C122" s="11">
        <v>83.35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/>
      <c r="J122" s="29"/>
      <c r="K122" s="29"/>
      <c r="L122" s="29"/>
      <c r="M122" s="29"/>
      <c r="N122" s="29"/>
      <c r="O122" s="29">
        <v>0</v>
      </c>
      <c r="P122" s="29"/>
      <c r="Q122" s="29"/>
      <c r="R122" s="29"/>
      <c r="S122" s="29"/>
      <c r="T122" s="29"/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42"/>
      <c r="AA122" s="42"/>
      <c r="AB122" s="42"/>
      <c r="AC122" s="42"/>
      <c r="AD122" s="42"/>
      <c r="AE122" s="42"/>
    </row>
    <row r="123" spans="1:31" s="36" customFormat="1" ht="38.25" x14ac:dyDescent="0.25">
      <c r="A123" s="5" t="s">
        <v>169</v>
      </c>
      <c r="B123" s="6" t="s">
        <v>143</v>
      </c>
      <c r="C123" s="11">
        <v>71.564999999999998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/>
      <c r="J123" s="29"/>
      <c r="K123" s="29"/>
      <c r="L123" s="29"/>
      <c r="M123" s="29"/>
      <c r="N123" s="29"/>
      <c r="O123" s="29">
        <v>0</v>
      </c>
      <c r="P123" s="29"/>
      <c r="Q123" s="29"/>
      <c r="R123" s="29"/>
      <c r="S123" s="29"/>
      <c r="T123" s="29"/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42"/>
      <c r="AA123" s="42"/>
      <c r="AB123" s="42"/>
      <c r="AC123" s="42"/>
      <c r="AD123" s="42"/>
      <c r="AE123" s="42"/>
    </row>
    <row r="124" spans="1:31" s="36" customFormat="1" ht="15.75" x14ac:dyDescent="0.25">
      <c r="A124" s="5" t="s">
        <v>289</v>
      </c>
      <c r="B124" s="6" t="s">
        <v>144</v>
      </c>
      <c r="C124" s="11">
        <v>33.872999999999998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42"/>
      <c r="AA124" s="42"/>
      <c r="AB124" s="42"/>
      <c r="AC124" s="42"/>
      <c r="AD124" s="42"/>
      <c r="AE124" s="42"/>
    </row>
    <row r="125" spans="1:31" s="36" customFormat="1" ht="15.75" x14ac:dyDescent="0.25">
      <c r="A125" s="5" t="s">
        <v>290</v>
      </c>
      <c r="B125" s="6" t="s">
        <v>145</v>
      </c>
      <c r="C125" s="11">
        <v>35.130000000000003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42"/>
      <c r="AA125" s="42"/>
      <c r="AB125" s="42"/>
      <c r="AC125" s="42"/>
      <c r="AD125" s="42"/>
      <c r="AE125" s="42"/>
    </row>
    <row r="126" spans="1:31" s="36" customFormat="1" ht="15.75" x14ac:dyDescent="0.25">
      <c r="A126" s="5" t="s">
        <v>291</v>
      </c>
      <c r="B126" s="6" t="s">
        <v>146</v>
      </c>
      <c r="C126" s="11">
        <v>119.288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42"/>
      <c r="AA126" s="42"/>
      <c r="AB126" s="42"/>
      <c r="AC126" s="42"/>
      <c r="AD126" s="42"/>
      <c r="AE126" s="42"/>
    </row>
    <row r="127" spans="1:31" s="36" customFormat="1" ht="25.5" x14ac:dyDescent="0.25">
      <c r="A127" s="5" t="s">
        <v>292</v>
      </c>
      <c r="B127" s="6" t="s">
        <v>147</v>
      </c>
      <c r="C127" s="7">
        <v>28.207000000000001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/>
      <c r="J127" s="29"/>
      <c r="K127" s="29"/>
      <c r="L127" s="29"/>
      <c r="M127" s="29"/>
      <c r="N127" s="29"/>
      <c r="O127" s="29">
        <v>0</v>
      </c>
      <c r="P127" s="29"/>
      <c r="Q127" s="29"/>
      <c r="R127" s="29"/>
      <c r="S127" s="29"/>
      <c r="T127" s="29"/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42"/>
      <c r="AA127" s="42"/>
      <c r="AB127" s="42"/>
      <c r="AC127" s="42"/>
      <c r="AD127" s="42"/>
      <c r="AE127" s="42"/>
    </row>
    <row r="128" spans="1:31" s="36" customFormat="1" ht="25.5" x14ac:dyDescent="0.25">
      <c r="A128" s="5" t="s">
        <v>293</v>
      </c>
      <c r="B128" s="6" t="s">
        <v>148</v>
      </c>
      <c r="C128" s="11">
        <v>24.41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/>
      <c r="J128" s="29"/>
      <c r="K128" s="29"/>
      <c r="L128" s="29"/>
      <c r="M128" s="29"/>
      <c r="N128" s="29"/>
      <c r="O128" s="29">
        <v>0</v>
      </c>
      <c r="P128" s="29"/>
      <c r="Q128" s="29"/>
      <c r="R128" s="29"/>
      <c r="S128" s="29"/>
      <c r="T128" s="29"/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42"/>
      <c r="AA128" s="42"/>
      <c r="AB128" s="42"/>
      <c r="AC128" s="42"/>
      <c r="AD128" s="42"/>
      <c r="AE128" s="42"/>
    </row>
    <row r="129" spans="1:31" s="36" customFormat="1" ht="15.75" x14ac:dyDescent="0.25">
      <c r="A129" s="5" t="s">
        <v>294</v>
      </c>
      <c r="B129" s="10" t="s">
        <v>149</v>
      </c>
      <c r="C129" s="11">
        <v>30.28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/>
      <c r="J129" s="29"/>
      <c r="K129" s="29"/>
      <c r="L129" s="29"/>
      <c r="M129" s="29"/>
      <c r="N129" s="29"/>
      <c r="O129" s="29">
        <v>0</v>
      </c>
      <c r="P129" s="29"/>
      <c r="Q129" s="29"/>
      <c r="R129" s="29"/>
      <c r="S129" s="29"/>
      <c r="T129" s="29"/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42"/>
      <c r="AA129" s="42"/>
      <c r="AB129" s="42"/>
      <c r="AC129" s="42"/>
      <c r="AD129" s="42"/>
      <c r="AE129" s="42"/>
    </row>
    <row r="130" spans="1:31" s="36" customFormat="1" ht="15.75" x14ac:dyDescent="0.25">
      <c r="A130" s="5" t="s">
        <v>295</v>
      </c>
      <c r="B130" s="10" t="s">
        <v>36</v>
      </c>
      <c r="C130" s="11">
        <v>35.409999999999997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42"/>
      <c r="AA130" s="42"/>
      <c r="AB130" s="42"/>
      <c r="AC130" s="42"/>
      <c r="AD130" s="42"/>
      <c r="AE130" s="42"/>
    </row>
    <row r="131" spans="1:31" ht="15.75" x14ac:dyDescent="0.25">
      <c r="A131" s="146" t="s">
        <v>296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31" s="36" customFormat="1" x14ac:dyDescent="0.25">
      <c r="A132" s="16" t="s">
        <v>171</v>
      </c>
      <c r="B132" s="10" t="s">
        <v>45</v>
      </c>
      <c r="C132" s="13">
        <v>223.19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/>
      <c r="J132" s="8"/>
      <c r="K132" s="8"/>
      <c r="L132" s="8"/>
      <c r="M132" s="8"/>
      <c r="N132" s="8"/>
      <c r="O132" s="8">
        <v>0</v>
      </c>
      <c r="P132" s="8"/>
      <c r="Q132" s="8"/>
      <c r="R132" s="8"/>
      <c r="S132" s="8"/>
      <c r="T132" s="8"/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60"/>
      <c r="AA132" s="60"/>
      <c r="AB132" s="60"/>
      <c r="AC132" s="60"/>
      <c r="AD132" s="60"/>
      <c r="AE132" s="60"/>
    </row>
    <row r="133" spans="1:31" s="36" customFormat="1" ht="38.25" x14ac:dyDescent="0.25">
      <c r="A133" s="16" t="s">
        <v>297</v>
      </c>
      <c r="B133" s="10" t="s">
        <v>152</v>
      </c>
      <c r="C133" s="13">
        <v>146.21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/>
      <c r="J133" s="8"/>
      <c r="K133" s="8"/>
      <c r="L133" s="8"/>
      <c r="M133" s="8"/>
      <c r="N133" s="8"/>
      <c r="O133" s="8">
        <v>0</v>
      </c>
      <c r="P133" s="8"/>
      <c r="Q133" s="8"/>
      <c r="R133" s="8"/>
      <c r="S133" s="8"/>
      <c r="T133" s="8"/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60"/>
      <c r="AA133" s="60"/>
      <c r="AB133" s="60"/>
      <c r="AC133" s="60"/>
      <c r="AD133" s="60"/>
      <c r="AE133" s="60"/>
    </row>
    <row r="134" spans="1:31" s="36" customFormat="1" x14ac:dyDescent="0.25">
      <c r="A134" s="16" t="s">
        <v>298</v>
      </c>
      <c r="B134" s="10" t="s">
        <v>154</v>
      </c>
      <c r="C134" s="13">
        <v>125.91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60"/>
      <c r="AA134" s="60"/>
      <c r="AB134" s="60"/>
      <c r="AC134" s="60"/>
      <c r="AD134" s="60"/>
      <c r="AE134" s="60"/>
    </row>
    <row r="135" spans="1:31" ht="15.75" x14ac:dyDescent="0.25">
      <c r="A135" s="150" t="s">
        <v>299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</row>
    <row r="136" spans="1:31" s="36" customFormat="1" ht="15.75" x14ac:dyDescent="0.25">
      <c r="A136" s="5" t="s">
        <v>172</v>
      </c>
      <c r="B136" s="6" t="s">
        <v>45</v>
      </c>
      <c r="C136" s="11">
        <v>768.25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</row>
    <row r="137" spans="1:31" s="36" customFormat="1" ht="38.25" x14ac:dyDescent="0.25">
      <c r="A137" s="5" t="s">
        <v>173</v>
      </c>
      <c r="B137" s="6" t="s">
        <v>157</v>
      </c>
      <c r="C137" s="11">
        <v>191.41800000000001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/>
      <c r="J137" s="29"/>
      <c r="K137" s="29"/>
      <c r="L137" s="29"/>
      <c r="M137" s="29"/>
      <c r="N137" s="29"/>
      <c r="O137" s="29">
        <v>0</v>
      </c>
      <c r="P137" s="29"/>
      <c r="Q137" s="29"/>
      <c r="R137" s="29"/>
      <c r="S137" s="29"/>
      <c r="T137" s="29"/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42"/>
      <c r="AA137" s="42"/>
      <c r="AB137" s="42"/>
      <c r="AC137" s="42"/>
      <c r="AD137" s="42"/>
      <c r="AE137" s="42"/>
    </row>
    <row r="138" spans="1:31" s="36" customFormat="1" ht="38.25" x14ac:dyDescent="0.25">
      <c r="A138" s="5" t="s">
        <v>175</v>
      </c>
      <c r="B138" s="6" t="s">
        <v>159</v>
      </c>
      <c r="C138" s="11">
        <v>164.13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42"/>
      <c r="AA138" s="42"/>
      <c r="AB138" s="42"/>
      <c r="AC138" s="42"/>
      <c r="AD138" s="42"/>
      <c r="AE138" s="42"/>
    </row>
    <row r="139" spans="1:31" s="36" customFormat="1" ht="38.25" x14ac:dyDescent="0.25">
      <c r="A139" s="5" t="s">
        <v>177</v>
      </c>
      <c r="B139" s="6" t="s">
        <v>160</v>
      </c>
      <c r="C139" s="7">
        <v>258.22300000000001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42"/>
      <c r="AA139" s="42"/>
      <c r="AB139" s="42"/>
      <c r="AC139" s="42"/>
      <c r="AD139" s="42"/>
      <c r="AE139" s="42"/>
    </row>
    <row r="140" spans="1:31" s="36" customFormat="1" ht="15.75" x14ac:dyDescent="0.25">
      <c r="A140" s="5" t="s">
        <v>178</v>
      </c>
      <c r="B140" s="6" t="s">
        <v>161</v>
      </c>
      <c r="C140" s="11">
        <v>31.01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/>
      <c r="J140" s="29"/>
      <c r="K140" s="29"/>
      <c r="L140" s="29"/>
      <c r="M140" s="29"/>
      <c r="N140" s="29"/>
      <c r="O140" s="29">
        <v>0</v>
      </c>
      <c r="P140" s="29"/>
      <c r="Q140" s="29"/>
      <c r="R140" s="29"/>
      <c r="S140" s="29"/>
      <c r="T140" s="29"/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42"/>
      <c r="AA140" s="42"/>
      <c r="AB140" s="42"/>
      <c r="AC140" s="42"/>
      <c r="AD140" s="42"/>
      <c r="AE140" s="42"/>
    </row>
    <row r="141" spans="1:31" s="36" customFormat="1" ht="25.5" x14ac:dyDescent="0.25">
      <c r="A141" s="5" t="s">
        <v>180</v>
      </c>
      <c r="B141" s="10" t="s">
        <v>162</v>
      </c>
      <c r="C141" s="11">
        <v>45.381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/>
      <c r="J141" s="29"/>
      <c r="K141" s="29"/>
      <c r="L141" s="29"/>
      <c r="M141" s="29"/>
      <c r="N141" s="29"/>
      <c r="O141" s="29">
        <v>0</v>
      </c>
      <c r="P141" s="29"/>
      <c r="Q141" s="29"/>
      <c r="R141" s="29"/>
      <c r="S141" s="29"/>
      <c r="T141" s="29"/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42"/>
      <c r="AA141" s="42"/>
      <c r="AB141" s="42"/>
      <c r="AC141" s="42"/>
      <c r="AD141" s="42"/>
      <c r="AE141" s="42"/>
    </row>
    <row r="142" spans="1:31" s="36" customFormat="1" ht="15.75" x14ac:dyDescent="0.25">
      <c r="A142" s="5" t="s">
        <v>182</v>
      </c>
      <c r="B142" s="10" t="s">
        <v>51</v>
      </c>
      <c r="C142" s="11">
        <v>20.49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42"/>
      <c r="AA142" s="42"/>
      <c r="AB142" s="42"/>
      <c r="AC142" s="42"/>
      <c r="AD142" s="42"/>
      <c r="AE142" s="42"/>
    </row>
    <row r="143" spans="1:31" s="36" customFormat="1" ht="15.75" x14ac:dyDescent="0.25">
      <c r="A143" s="5" t="s">
        <v>184</v>
      </c>
      <c r="B143" s="12" t="s">
        <v>163</v>
      </c>
      <c r="C143" s="11">
        <v>73.016999999999996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/>
      <c r="J143" s="29"/>
      <c r="K143" s="29"/>
      <c r="L143" s="29"/>
      <c r="M143" s="29"/>
      <c r="N143" s="29"/>
      <c r="O143" s="29">
        <v>0</v>
      </c>
      <c r="P143" s="29"/>
      <c r="Q143" s="29"/>
      <c r="R143" s="29"/>
      <c r="S143" s="29"/>
      <c r="T143" s="29"/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42"/>
      <c r="AA143" s="42"/>
      <c r="AB143" s="42"/>
      <c r="AC143" s="42"/>
      <c r="AD143" s="42"/>
      <c r="AE143" s="42"/>
    </row>
    <row r="144" spans="1:31" ht="15.75" customHeight="1" x14ac:dyDescent="0.25">
      <c r="A144" s="143" t="s">
        <v>301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</row>
    <row r="145" spans="1:31" s="36" customFormat="1" x14ac:dyDescent="0.25">
      <c r="A145" s="14" t="s">
        <v>188</v>
      </c>
      <c r="B145" s="10" t="s">
        <v>26</v>
      </c>
      <c r="C145" s="7">
        <v>4284.8</v>
      </c>
      <c r="D145" s="28">
        <v>1200</v>
      </c>
      <c r="E145" s="28">
        <v>1157</v>
      </c>
      <c r="F145" s="61">
        <v>0.27</v>
      </c>
      <c r="G145" s="28">
        <v>123</v>
      </c>
      <c r="H145" s="28">
        <f>G145*100/D145</f>
        <v>10.25</v>
      </c>
      <c r="I145" s="28">
        <v>49</v>
      </c>
      <c r="J145" s="28">
        <v>0</v>
      </c>
      <c r="K145" s="28">
        <v>0</v>
      </c>
      <c r="L145" s="28">
        <v>0</v>
      </c>
      <c r="M145" s="28">
        <v>74</v>
      </c>
      <c r="N145" s="28">
        <v>0</v>
      </c>
      <c r="O145" s="28">
        <v>30</v>
      </c>
      <c r="P145" s="28">
        <v>0</v>
      </c>
      <c r="Q145" s="28">
        <v>0</v>
      </c>
      <c r="R145" s="28">
        <v>0</v>
      </c>
      <c r="S145" s="28">
        <v>30</v>
      </c>
      <c r="T145" s="28">
        <v>0</v>
      </c>
      <c r="U145" s="28">
        <v>41</v>
      </c>
      <c r="V145" s="28">
        <v>172</v>
      </c>
      <c r="W145" s="28">
        <v>15</v>
      </c>
      <c r="X145" s="28">
        <v>164</v>
      </c>
      <c r="Y145" s="28">
        <f>X145*100/E145</f>
        <v>14.174589455488332</v>
      </c>
      <c r="Z145" s="28">
        <v>49</v>
      </c>
      <c r="AA145" s="28">
        <v>0</v>
      </c>
      <c r="AB145" s="28">
        <v>0</v>
      </c>
      <c r="AC145" s="28">
        <v>0</v>
      </c>
      <c r="AD145" s="28">
        <v>115</v>
      </c>
      <c r="AE145" s="28">
        <v>0</v>
      </c>
    </row>
    <row r="146" spans="1:31" ht="15.75" customHeight="1" x14ac:dyDescent="0.25">
      <c r="A146" s="143" t="s">
        <v>302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36" customFormat="1" x14ac:dyDescent="0.25">
      <c r="A147" s="14" t="s">
        <v>200</v>
      </c>
      <c r="B147" s="10" t="s">
        <v>45</v>
      </c>
      <c r="C147" s="7">
        <v>2410.6999999999998</v>
      </c>
      <c r="D147" s="39">
        <v>236</v>
      </c>
      <c r="E147" s="39">
        <v>260</v>
      </c>
      <c r="F147" s="40">
        <f>E147/C147</f>
        <v>0.10785249097772433</v>
      </c>
      <c r="G147" s="39">
        <v>35</v>
      </c>
      <c r="H147" s="39">
        <f>G147*100/D147</f>
        <v>14.830508474576272</v>
      </c>
      <c r="I147" s="39">
        <v>5</v>
      </c>
      <c r="J147" s="39">
        <v>0</v>
      </c>
      <c r="K147" s="39">
        <v>0</v>
      </c>
      <c r="L147" s="39">
        <v>0</v>
      </c>
      <c r="M147" s="39">
        <v>30</v>
      </c>
      <c r="N147" s="39">
        <v>0</v>
      </c>
      <c r="O147" s="39">
        <v>28</v>
      </c>
      <c r="P147" s="39">
        <v>0</v>
      </c>
      <c r="Q147" s="39">
        <v>0</v>
      </c>
      <c r="R147" s="39">
        <v>0</v>
      </c>
      <c r="S147" s="39">
        <v>28</v>
      </c>
      <c r="T147" s="39">
        <v>0</v>
      </c>
      <c r="U147" s="39">
        <f>O147*100/G147</f>
        <v>80</v>
      </c>
      <c r="V147" s="39">
        <v>39</v>
      </c>
      <c r="W147" s="39">
        <v>15</v>
      </c>
      <c r="X147" s="71">
        <v>39</v>
      </c>
      <c r="Y147" s="82">
        <f>X147*100/E147</f>
        <v>15</v>
      </c>
      <c r="Z147" s="71">
        <v>5</v>
      </c>
      <c r="AA147" s="71">
        <v>0</v>
      </c>
      <c r="AB147" s="71">
        <v>0</v>
      </c>
      <c r="AC147" s="71">
        <v>0</v>
      </c>
      <c r="AD147" s="71">
        <v>34</v>
      </c>
      <c r="AE147" s="71">
        <v>0</v>
      </c>
    </row>
    <row r="148" spans="1:31" s="36" customFormat="1" ht="38.25" x14ac:dyDescent="0.25">
      <c r="A148" s="5" t="s">
        <v>201</v>
      </c>
      <c r="B148" s="6" t="s">
        <v>166</v>
      </c>
      <c r="C148" s="11">
        <v>150.298</v>
      </c>
      <c r="D148" s="39">
        <v>0</v>
      </c>
      <c r="E148" s="39">
        <v>0</v>
      </c>
      <c r="F148" s="40">
        <f>E148/C148</f>
        <v>0</v>
      </c>
      <c r="G148" s="39">
        <v>0</v>
      </c>
      <c r="H148" s="39">
        <v>0</v>
      </c>
      <c r="I148" s="39"/>
      <c r="J148" s="39"/>
      <c r="K148" s="39"/>
      <c r="L148" s="39"/>
      <c r="M148" s="39"/>
      <c r="N148" s="39"/>
      <c r="O148" s="39">
        <v>0</v>
      </c>
      <c r="P148" s="39"/>
      <c r="Q148" s="39"/>
      <c r="R148" s="39"/>
      <c r="S148" s="39"/>
      <c r="T148" s="39"/>
      <c r="U148" s="39">
        <v>0</v>
      </c>
      <c r="V148" s="39">
        <v>0</v>
      </c>
      <c r="W148" s="39">
        <v>0</v>
      </c>
      <c r="X148" s="43">
        <v>0</v>
      </c>
      <c r="Y148" s="62">
        <v>0</v>
      </c>
      <c r="Z148" s="43"/>
      <c r="AA148" s="43"/>
      <c r="AB148" s="43"/>
      <c r="AC148" s="43"/>
      <c r="AD148" s="43"/>
      <c r="AE148" s="43"/>
    </row>
    <row r="149" spans="1:31" s="36" customFormat="1" x14ac:dyDescent="0.25">
      <c r="A149" s="5" t="s">
        <v>203</v>
      </c>
      <c r="B149" s="6" t="s">
        <v>168</v>
      </c>
      <c r="C149" s="11">
        <v>1607.29</v>
      </c>
      <c r="D149" s="39">
        <v>137</v>
      </c>
      <c r="E149" s="39">
        <v>141</v>
      </c>
      <c r="F149" s="40">
        <f>E149/C149</f>
        <v>8.7725301594609562E-2</v>
      </c>
      <c r="G149" s="39">
        <v>15</v>
      </c>
      <c r="H149" s="39">
        <f>G149*100/D149</f>
        <v>10.948905109489051</v>
      </c>
      <c r="I149" s="39"/>
      <c r="J149" s="39"/>
      <c r="K149" s="39"/>
      <c r="L149" s="39"/>
      <c r="M149" s="39"/>
      <c r="N149" s="39"/>
      <c r="O149" s="39">
        <v>9</v>
      </c>
      <c r="P149" s="39"/>
      <c r="Q149" s="39"/>
      <c r="R149" s="39"/>
      <c r="S149" s="39"/>
      <c r="T149" s="39"/>
      <c r="U149" s="39">
        <f>O149*100/G149</f>
        <v>60</v>
      </c>
      <c r="V149" s="39">
        <v>21</v>
      </c>
      <c r="W149" s="39">
        <v>15</v>
      </c>
      <c r="X149" s="43">
        <v>14</v>
      </c>
      <c r="Y149" s="62">
        <f>X149*100/E149</f>
        <v>9.9290780141843964</v>
      </c>
      <c r="Z149" s="43"/>
      <c r="AA149" s="43"/>
      <c r="AB149" s="43"/>
      <c r="AC149" s="43"/>
      <c r="AD149" s="43"/>
      <c r="AE149" s="43"/>
    </row>
    <row r="150" spans="1:31" s="72" customFormat="1" ht="25.5" x14ac:dyDescent="0.25">
      <c r="A150" s="14" t="s">
        <v>205</v>
      </c>
      <c r="B150" s="10" t="s">
        <v>170</v>
      </c>
      <c r="C150" s="7">
        <v>252.64</v>
      </c>
      <c r="D150" s="39">
        <v>70</v>
      </c>
      <c r="E150" s="39">
        <v>73</v>
      </c>
      <c r="F150" s="40">
        <f>E150/C150</f>
        <v>0.28894870170994302</v>
      </c>
      <c r="G150" s="39">
        <v>0</v>
      </c>
      <c r="H150" s="39">
        <f>G150*100/D150</f>
        <v>0</v>
      </c>
      <c r="I150" s="39"/>
      <c r="J150" s="39"/>
      <c r="K150" s="39"/>
      <c r="L150" s="39"/>
      <c r="M150" s="39"/>
      <c r="N150" s="39"/>
      <c r="O150" s="39">
        <v>0</v>
      </c>
      <c r="P150" s="39"/>
      <c r="Q150" s="39"/>
      <c r="R150" s="39"/>
      <c r="S150" s="39"/>
      <c r="T150" s="39"/>
      <c r="U150" s="39">
        <v>0</v>
      </c>
      <c r="V150" s="39">
        <v>0</v>
      </c>
      <c r="W150" s="39">
        <v>5</v>
      </c>
      <c r="X150" s="71">
        <v>0</v>
      </c>
      <c r="Y150" s="71">
        <f>X150*100/E150</f>
        <v>0</v>
      </c>
      <c r="Z150" s="71"/>
      <c r="AA150" s="71"/>
      <c r="AB150" s="71"/>
      <c r="AC150" s="71"/>
      <c r="AD150" s="71"/>
      <c r="AE150" s="71"/>
    </row>
    <row r="151" spans="1:31" ht="15.75" customHeight="1" x14ac:dyDescent="0.25">
      <c r="A151" s="143" t="s">
        <v>300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 ht="15.75" x14ac:dyDescent="0.25">
      <c r="A152" s="5" t="s">
        <v>206</v>
      </c>
      <c r="B152" s="6" t="s">
        <v>45</v>
      </c>
      <c r="C152" s="7">
        <v>466.86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</row>
    <row r="153" spans="1:31" s="36" customFormat="1" ht="38.25" x14ac:dyDescent="0.25">
      <c r="A153" s="5" t="s">
        <v>207</v>
      </c>
      <c r="B153" s="6" t="s">
        <v>174</v>
      </c>
      <c r="C153" s="11">
        <v>369.51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/>
      <c r="J153" s="29"/>
      <c r="K153" s="29"/>
      <c r="L153" s="29"/>
      <c r="M153" s="29"/>
      <c r="N153" s="29"/>
      <c r="O153" s="29">
        <v>0</v>
      </c>
      <c r="P153" s="29"/>
      <c r="Q153" s="29"/>
      <c r="R153" s="29"/>
      <c r="S153" s="29"/>
      <c r="T153" s="29"/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35"/>
      <c r="AA153" s="35"/>
      <c r="AB153" s="35"/>
      <c r="AC153" s="35"/>
      <c r="AD153" s="35"/>
      <c r="AE153" s="35"/>
    </row>
    <row r="154" spans="1:31" s="36" customFormat="1" ht="15.75" x14ac:dyDescent="0.25">
      <c r="A154" s="5" t="s">
        <v>209</v>
      </c>
      <c r="B154" s="6" t="s">
        <v>176</v>
      </c>
      <c r="C154" s="11">
        <v>30.57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/>
      <c r="J154" s="29"/>
      <c r="K154" s="29"/>
      <c r="L154" s="29"/>
      <c r="M154" s="29"/>
      <c r="N154" s="29"/>
      <c r="O154" s="29">
        <v>0</v>
      </c>
      <c r="P154" s="29"/>
      <c r="Q154" s="29"/>
      <c r="R154" s="29"/>
      <c r="S154" s="29"/>
      <c r="T154" s="29"/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35"/>
      <c r="AA154" s="35"/>
      <c r="AB154" s="35"/>
      <c r="AC154" s="35"/>
      <c r="AD154" s="35"/>
      <c r="AE154" s="35"/>
    </row>
    <row r="155" spans="1:31" s="36" customFormat="1" ht="25.5" x14ac:dyDescent="0.25">
      <c r="A155" s="5" t="s">
        <v>211</v>
      </c>
      <c r="B155" s="6" t="s">
        <v>348</v>
      </c>
      <c r="C155" s="11">
        <v>47.12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/>
      <c r="J155" s="29"/>
      <c r="K155" s="29"/>
      <c r="L155" s="29"/>
      <c r="M155" s="29"/>
      <c r="N155" s="29"/>
      <c r="O155" s="29">
        <v>0</v>
      </c>
      <c r="P155" s="29"/>
      <c r="Q155" s="29"/>
      <c r="R155" s="29"/>
      <c r="S155" s="29"/>
      <c r="T155" s="29"/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35"/>
      <c r="AA155" s="35"/>
      <c r="AB155" s="35"/>
      <c r="AC155" s="35"/>
      <c r="AD155" s="35"/>
      <c r="AE155" s="35"/>
    </row>
    <row r="156" spans="1:31" s="36" customFormat="1" ht="25.5" x14ac:dyDescent="0.25">
      <c r="A156" s="5" t="s">
        <v>213</v>
      </c>
      <c r="B156" s="6" t="s">
        <v>179</v>
      </c>
      <c r="C156" s="11">
        <v>299.57100000000003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/>
      <c r="J156" s="29"/>
      <c r="K156" s="29"/>
      <c r="L156" s="29"/>
      <c r="M156" s="29"/>
      <c r="N156" s="29"/>
      <c r="O156" s="29">
        <v>0</v>
      </c>
      <c r="P156" s="29"/>
      <c r="Q156" s="29"/>
      <c r="R156" s="29"/>
      <c r="S156" s="29"/>
      <c r="T156" s="29"/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35"/>
      <c r="AA156" s="35"/>
      <c r="AB156" s="35"/>
      <c r="AC156" s="35"/>
      <c r="AD156" s="35"/>
      <c r="AE156" s="35"/>
    </row>
    <row r="157" spans="1:31" s="36" customFormat="1" ht="15.75" x14ac:dyDescent="0.25">
      <c r="A157" s="5" t="s">
        <v>215</v>
      </c>
      <c r="B157" s="6" t="s">
        <v>181</v>
      </c>
      <c r="C157" s="11">
        <v>58.94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35"/>
      <c r="AA157" s="35"/>
      <c r="AB157" s="35"/>
      <c r="AC157" s="35"/>
      <c r="AD157" s="35"/>
      <c r="AE157" s="35"/>
    </row>
    <row r="158" spans="1:31" s="36" customFormat="1" ht="15.75" x14ac:dyDescent="0.25">
      <c r="A158" s="5" t="s">
        <v>217</v>
      </c>
      <c r="B158" s="6" t="s">
        <v>183</v>
      </c>
      <c r="C158" s="11">
        <v>54.54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/>
      <c r="J158" s="29"/>
      <c r="K158" s="29"/>
      <c r="L158" s="29"/>
      <c r="M158" s="29"/>
      <c r="N158" s="29"/>
      <c r="O158" s="29">
        <v>0</v>
      </c>
      <c r="P158" s="29"/>
      <c r="Q158" s="29"/>
      <c r="R158" s="29"/>
      <c r="S158" s="29"/>
      <c r="T158" s="29"/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35"/>
      <c r="AA158" s="35"/>
      <c r="AB158" s="35"/>
      <c r="AC158" s="35"/>
      <c r="AD158" s="35"/>
      <c r="AE158" s="35"/>
    </row>
    <row r="159" spans="1:31" s="36" customFormat="1" ht="15.75" x14ac:dyDescent="0.25">
      <c r="A159" s="5" t="s">
        <v>219</v>
      </c>
      <c r="B159" s="10" t="s">
        <v>185</v>
      </c>
      <c r="C159" s="7">
        <v>35.200000000000003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/>
      <c r="J159" s="29"/>
      <c r="K159" s="29"/>
      <c r="L159" s="29"/>
      <c r="M159" s="29"/>
      <c r="N159" s="29"/>
      <c r="O159" s="29">
        <v>0</v>
      </c>
      <c r="P159" s="29"/>
      <c r="Q159" s="29"/>
      <c r="R159" s="29"/>
      <c r="S159" s="29"/>
      <c r="T159" s="29"/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35"/>
      <c r="AA159" s="35"/>
      <c r="AB159" s="35"/>
      <c r="AC159" s="35"/>
      <c r="AD159" s="35"/>
      <c r="AE159" s="35"/>
    </row>
    <row r="160" spans="1:31" s="36" customFormat="1" ht="15.75" x14ac:dyDescent="0.25">
      <c r="A160" s="5" t="s">
        <v>221</v>
      </c>
      <c r="B160" s="12" t="s">
        <v>186</v>
      </c>
      <c r="C160" s="11">
        <v>27.66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223</v>
      </c>
      <c r="B161" s="12" t="s">
        <v>187</v>
      </c>
      <c r="C161" s="11">
        <v>91.3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35"/>
      <c r="AA161" s="35"/>
      <c r="AB161" s="35"/>
      <c r="AC161" s="35"/>
      <c r="AD161" s="35"/>
      <c r="AE161" s="35"/>
    </row>
    <row r="162" spans="1:31" ht="15.75" customHeight="1" x14ac:dyDescent="0.25">
      <c r="A162" s="143" t="s">
        <v>303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 x14ac:dyDescent="0.25">
      <c r="A163" s="5" t="s">
        <v>228</v>
      </c>
      <c r="B163" s="6" t="s">
        <v>45</v>
      </c>
      <c r="C163" s="11">
        <v>855.32100000000003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</row>
    <row r="164" spans="1:31" s="36" customFormat="1" ht="25.5" x14ac:dyDescent="0.25">
      <c r="A164" s="5" t="s">
        <v>229</v>
      </c>
      <c r="B164" s="17" t="s">
        <v>189</v>
      </c>
      <c r="C164" s="11">
        <v>40.64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/>
      <c r="J164" s="39"/>
      <c r="K164" s="39"/>
      <c r="L164" s="39"/>
      <c r="M164" s="39"/>
      <c r="N164" s="39"/>
      <c r="O164" s="39">
        <v>0</v>
      </c>
      <c r="P164" s="39"/>
      <c r="Q164" s="39"/>
      <c r="R164" s="39"/>
      <c r="S164" s="39"/>
      <c r="T164" s="39"/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51"/>
      <c r="AA164" s="51"/>
      <c r="AB164" s="51"/>
      <c r="AC164" s="51"/>
      <c r="AD164" s="51"/>
      <c r="AE164" s="51"/>
    </row>
    <row r="165" spans="1:31" s="36" customFormat="1" x14ac:dyDescent="0.25">
      <c r="A165" s="5" t="s">
        <v>304</v>
      </c>
      <c r="B165" s="17" t="s">
        <v>190</v>
      </c>
      <c r="C165" s="11">
        <v>54.3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/>
      <c r="J165" s="39"/>
      <c r="K165" s="39"/>
      <c r="L165" s="39"/>
      <c r="M165" s="39"/>
      <c r="N165" s="39"/>
      <c r="O165" s="39">
        <v>0</v>
      </c>
      <c r="P165" s="39"/>
      <c r="Q165" s="39"/>
      <c r="R165" s="39"/>
      <c r="S165" s="39"/>
      <c r="T165" s="39"/>
      <c r="U165" s="39">
        <v>0</v>
      </c>
      <c r="V165" s="39">
        <v>0</v>
      </c>
      <c r="W165" s="39">
        <v>0</v>
      </c>
      <c r="X165" s="39">
        <v>0</v>
      </c>
      <c r="Y165" s="39">
        <v>0</v>
      </c>
      <c r="Z165" s="51"/>
      <c r="AA165" s="51"/>
      <c r="AB165" s="51"/>
      <c r="AC165" s="51"/>
      <c r="AD165" s="51"/>
      <c r="AE165" s="51"/>
    </row>
    <row r="166" spans="1:31" s="36" customFormat="1" ht="25.5" x14ac:dyDescent="0.25">
      <c r="A166" s="5" t="s">
        <v>305</v>
      </c>
      <c r="B166" s="17" t="s">
        <v>191</v>
      </c>
      <c r="C166" s="11">
        <v>96.99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/>
      <c r="J166" s="39"/>
      <c r="K166" s="39"/>
      <c r="L166" s="39"/>
      <c r="M166" s="39"/>
      <c r="N166" s="39"/>
      <c r="O166" s="39">
        <v>0</v>
      </c>
      <c r="P166" s="39"/>
      <c r="Q166" s="39"/>
      <c r="R166" s="39"/>
      <c r="S166" s="39"/>
      <c r="T166" s="39"/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51"/>
      <c r="AA166" s="51"/>
      <c r="AB166" s="51"/>
      <c r="AC166" s="51"/>
      <c r="AD166" s="51"/>
      <c r="AE166" s="51"/>
    </row>
    <row r="167" spans="1:31" s="36" customFormat="1" x14ac:dyDescent="0.25">
      <c r="A167" s="5" t="s">
        <v>306</v>
      </c>
      <c r="B167" s="17" t="s">
        <v>192</v>
      </c>
      <c r="C167" s="11">
        <v>31.17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/>
      <c r="J167" s="39"/>
      <c r="K167" s="39"/>
      <c r="L167" s="39"/>
      <c r="M167" s="39"/>
      <c r="N167" s="39"/>
      <c r="O167" s="39">
        <v>0</v>
      </c>
      <c r="P167" s="39"/>
      <c r="Q167" s="39"/>
      <c r="R167" s="39"/>
      <c r="S167" s="39"/>
      <c r="T167" s="39"/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51"/>
      <c r="AA167" s="51"/>
      <c r="AB167" s="51"/>
      <c r="AC167" s="51"/>
      <c r="AD167" s="51"/>
      <c r="AE167" s="51"/>
    </row>
    <row r="168" spans="1:31" s="36" customFormat="1" x14ac:dyDescent="0.25">
      <c r="A168" s="5" t="s">
        <v>307</v>
      </c>
      <c r="B168" s="17" t="s">
        <v>193</v>
      </c>
      <c r="C168" s="11">
        <v>15.47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/>
      <c r="J168" s="39"/>
      <c r="K168" s="39"/>
      <c r="L168" s="39"/>
      <c r="M168" s="39"/>
      <c r="N168" s="39"/>
      <c r="O168" s="39">
        <v>0</v>
      </c>
      <c r="P168" s="39"/>
      <c r="Q168" s="39"/>
      <c r="R168" s="39"/>
      <c r="S168" s="39"/>
      <c r="T168" s="39"/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51"/>
      <c r="AA168" s="51"/>
      <c r="AB168" s="51"/>
      <c r="AC168" s="51"/>
      <c r="AD168" s="51"/>
      <c r="AE168" s="51"/>
    </row>
    <row r="169" spans="1:31" s="36" customFormat="1" x14ac:dyDescent="0.25">
      <c r="A169" s="5" t="s">
        <v>308</v>
      </c>
      <c r="B169" s="18" t="s">
        <v>194</v>
      </c>
      <c r="C169" s="11">
        <v>52.087000000000003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/>
      <c r="J169" s="39"/>
      <c r="K169" s="39"/>
      <c r="L169" s="39"/>
      <c r="M169" s="39"/>
      <c r="N169" s="39"/>
      <c r="O169" s="39">
        <v>0</v>
      </c>
      <c r="P169" s="39"/>
      <c r="Q169" s="39"/>
      <c r="R169" s="39"/>
      <c r="S169" s="39"/>
      <c r="T169" s="39"/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51"/>
      <c r="AA169" s="51"/>
      <c r="AB169" s="51"/>
      <c r="AC169" s="51"/>
      <c r="AD169" s="51"/>
      <c r="AE169" s="51"/>
    </row>
    <row r="170" spans="1:31" s="36" customFormat="1" x14ac:dyDescent="0.25">
      <c r="A170" s="5" t="s">
        <v>309</v>
      </c>
      <c r="B170" s="18" t="s">
        <v>195</v>
      </c>
      <c r="C170" s="9">
        <v>59.41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/>
      <c r="J170" s="39"/>
      <c r="K170" s="39"/>
      <c r="L170" s="39"/>
      <c r="M170" s="39"/>
      <c r="N170" s="39"/>
      <c r="O170" s="39">
        <v>0</v>
      </c>
      <c r="P170" s="39"/>
      <c r="Q170" s="39"/>
      <c r="R170" s="39"/>
      <c r="S170" s="39"/>
      <c r="T170" s="39"/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51"/>
      <c r="AA170" s="51"/>
      <c r="AB170" s="51"/>
      <c r="AC170" s="51"/>
      <c r="AD170" s="51"/>
      <c r="AE170" s="51"/>
    </row>
    <row r="171" spans="1:31" s="36" customFormat="1" x14ac:dyDescent="0.25">
      <c r="A171" s="5" t="s">
        <v>310</v>
      </c>
      <c r="B171" s="18" t="s">
        <v>196</v>
      </c>
      <c r="C171" s="11">
        <v>56.618000000000002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/>
      <c r="J171" s="39"/>
      <c r="K171" s="39"/>
      <c r="L171" s="39"/>
      <c r="M171" s="39"/>
      <c r="N171" s="39"/>
      <c r="O171" s="39">
        <v>0</v>
      </c>
      <c r="P171" s="39"/>
      <c r="Q171" s="39"/>
      <c r="R171" s="39"/>
      <c r="S171" s="39"/>
      <c r="T171" s="39"/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51"/>
      <c r="AA171" s="51"/>
      <c r="AB171" s="51"/>
      <c r="AC171" s="51"/>
      <c r="AD171" s="51"/>
      <c r="AE171" s="51"/>
    </row>
    <row r="172" spans="1:31" s="36" customFormat="1" x14ac:dyDescent="0.25">
      <c r="A172" s="5" t="s">
        <v>311</v>
      </c>
      <c r="B172" s="18" t="s">
        <v>197</v>
      </c>
      <c r="C172" s="7">
        <v>40.75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/>
      <c r="J172" s="39"/>
      <c r="K172" s="39"/>
      <c r="L172" s="39"/>
      <c r="M172" s="39"/>
      <c r="N172" s="39"/>
      <c r="O172" s="39">
        <v>0</v>
      </c>
      <c r="P172" s="39"/>
      <c r="Q172" s="39"/>
      <c r="R172" s="39"/>
      <c r="S172" s="39"/>
      <c r="T172" s="39"/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312</v>
      </c>
      <c r="B173" s="19" t="s">
        <v>198</v>
      </c>
      <c r="C173" s="11">
        <v>57.71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/>
      <c r="J173" s="39"/>
      <c r="K173" s="39"/>
      <c r="L173" s="39"/>
      <c r="M173" s="39"/>
      <c r="N173" s="39"/>
      <c r="O173" s="39">
        <v>0</v>
      </c>
      <c r="P173" s="39"/>
      <c r="Q173" s="39"/>
      <c r="R173" s="39"/>
      <c r="S173" s="39"/>
      <c r="T173" s="39"/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51"/>
      <c r="AA173" s="51"/>
      <c r="AB173" s="51"/>
      <c r="AC173" s="51"/>
      <c r="AD173" s="51"/>
      <c r="AE173" s="51"/>
    </row>
    <row r="174" spans="1:31" s="36" customFormat="1" x14ac:dyDescent="0.25">
      <c r="A174" s="5" t="s">
        <v>313</v>
      </c>
      <c r="B174" s="19" t="s">
        <v>199</v>
      </c>
      <c r="C174" s="11">
        <v>69.009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/>
      <c r="J174" s="39"/>
      <c r="K174" s="39"/>
      <c r="L174" s="39"/>
      <c r="M174" s="39"/>
      <c r="N174" s="39"/>
      <c r="O174" s="39">
        <v>0</v>
      </c>
      <c r="P174" s="39"/>
      <c r="Q174" s="39"/>
      <c r="R174" s="39"/>
      <c r="S174" s="39"/>
      <c r="T174" s="39"/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51"/>
      <c r="AA174" s="51"/>
      <c r="AB174" s="51"/>
      <c r="AC174" s="51"/>
      <c r="AD174" s="51"/>
      <c r="AE174" s="51"/>
    </row>
    <row r="175" spans="1:31" ht="15.75" customHeight="1" x14ac:dyDescent="0.25">
      <c r="A175" s="143" t="s">
        <v>314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</row>
    <row r="176" spans="1:31" x14ac:dyDescent="0.25">
      <c r="A176" s="5" t="s">
        <v>231</v>
      </c>
      <c r="B176" s="6" t="s">
        <v>26</v>
      </c>
      <c r="C176" s="11">
        <v>937.18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</row>
    <row r="177" spans="1:31" ht="38.25" x14ac:dyDescent="0.25">
      <c r="A177" s="5" t="s">
        <v>232</v>
      </c>
      <c r="B177" s="6" t="s">
        <v>202</v>
      </c>
      <c r="C177" s="11">
        <v>194.708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/>
      <c r="J177" s="39"/>
      <c r="K177" s="39"/>
      <c r="L177" s="44"/>
      <c r="M177" s="39"/>
      <c r="N177" s="39"/>
      <c r="O177" s="39">
        <v>0</v>
      </c>
      <c r="P177" s="44"/>
      <c r="Q177" s="39"/>
      <c r="R177" s="44"/>
      <c r="S177" s="39"/>
      <c r="T177" s="39"/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7"/>
      <c r="AA177" s="37"/>
      <c r="AB177" s="37"/>
      <c r="AC177" s="37"/>
      <c r="AD177" s="37"/>
      <c r="AE177" s="37"/>
    </row>
    <row r="178" spans="1:31" ht="38.25" x14ac:dyDescent="0.25">
      <c r="A178" s="5" t="s">
        <v>234</v>
      </c>
      <c r="B178" s="6" t="s">
        <v>204</v>
      </c>
      <c r="C178" s="11">
        <v>79.358000000000004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/>
      <c r="J178" s="39"/>
      <c r="K178" s="39"/>
      <c r="L178" s="44"/>
      <c r="M178" s="39"/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7"/>
      <c r="AA178" s="37"/>
      <c r="AB178" s="37"/>
      <c r="AC178" s="37"/>
      <c r="AD178" s="37"/>
      <c r="AE178" s="37"/>
    </row>
    <row r="179" spans="1:31" x14ac:dyDescent="0.25">
      <c r="A179" s="5" t="s">
        <v>236</v>
      </c>
      <c r="B179" s="6" t="s">
        <v>106</v>
      </c>
      <c r="C179" s="11">
        <v>69.006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/>
      <c r="J179" s="39"/>
      <c r="K179" s="39"/>
      <c r="L179" s="44"/>
      <c r="M179" s="39"/>
      <c r="N179" s="39"/>
      <c r="O179" s="39">
        <v>0</v>
      </c>
      <c r="P179" s="44"/>
      <c r="Q179" s="39"/>
      <c r="R179" s="44"/>
      <c r="S179" s="39"/>
      <c r="T179" s="39"/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7"/>
      <c r="AA179" s="37"/>
      <c r="AB179" s="37"/>
      <c r="AC179" s="37"/>
      <c r="AD179" s="37"/>
      <c r="AE179" s="37"/>
    </row>
    <row r="180" spans="1:31" ht="15.75" customHeight="1" x14ac:dyDescent="0.25">
      <c r="A180" s="143" t="s">
        <v>315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</row>
    <row r="181" spans="1:31" ht="15.75" x14ac:dyDescent="0.25">
      <c r="A181" s="5" t="s">
        <v>239</v>
      </c>
      <c r="B181" s="6" t="s">
        <v>45</v>
      </c>
      <c r="C181" s="11">
        <v>191.70400000000001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</row>
    <row r="182" spans="1:31" ht="38.25" x14ac:dyDescent="0.25">
      <c r="A182" s="5" t="s">
        <v>240</v>
      </c>
      <c r="B182" s="6" t="s">
        <v>208</v>
      </c>
      <c r="C182" s="11">
        <v>89.71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/>
      <c r="J182" s="29"/>
      <c r="K182" s="29"/>
      <c r="L182" s="29"/>
      <c r="M182" s="29"/>
      <c r="N182" s="29"/>
      <c r="O182" s="29">
        <v>0</v>
      </c>
      <c r="P182" s="29"/>
      <c r="Q182" s="29"/>
      <c r="R182" s="29"/>
      <c r="S182" s="29"/>
      <c r="T182" s="29"/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32"/>
      <c r="AA182" s="32"/>
      <c r="AB182" s="32"/>
      <c r="AC182" s="32"/>
      <c r="AD182" s="32"/>
      <c r="AE182" s="32"/>
    </row>
    <row r="183" spans="1:31" ht="38.25" x14ac:dyDescent="0.25">
      <c r="A183" s="5" t="s">
        <v>242</v>
      </c>
      <c r="B183" s="6" t="s">
        <v>210</v>
      </c>
      <c r="C183" s="9">
        <v>105.1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/>
      <c r="J183" s="29"/>
      <c r="K183" s="29"/>
      <c r="L183" s="29"/>
      <c r="M183" s="29"/>
      <c r="N183" s="29"/>
      <c r="O183" s="29">
        <v>0</v>
      </c>
      <c r="P183" s="29"/>
      <c r="Q183" s="29"/>
      <c r="R183" s="29"/>
      <c r="S183" s="29"/>
      <c r="T183" s="29"/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32"/>
      <c r="AA183" s="32"/>
      <c r="AB183" s="32"/>
      <c r="AC183" s="32"/>
      <c r="AD183" s="32"/>
      <c r="AE183" s="32"/>
    </row>
    <row r="184" spans="1:31" ht="38.25" x14ac:dyDescent="0.25">
      <c r="A184" s="5" t="s">
        <v>316</v>
      </c>
      <c r="B184" s="6" t="s">
        <v>212</v>
      </c>
      <c r="C184" s="9">
        <v>122.196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32"/>
      <c r="AA184" s="32"/>
      <c r="AB184" s="32"/>
      <c r="AC184" s="32"/>
      <c r="AD184" s="32"/>
      <c r="AE184" s="32"/>
    </row>
    <row r="185" spans="1:31" ht="38.25" x14ac:dyDescent="0.25">
      <c r="A185" s="5" t="s">
        <v>317</v>
      </c>
      <c r="B185" s="6" t="s">
        <v>214</v>
      </c>
      <c r="C185" s="11">
        <v>78.5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/>
      <c r="J185" s="29"/>
      <c r="K185" s="29"/>
      <c r="L185" s="29"/>
      <c r="M185" s="29"/>
      <c r="N185" s="29"/>
      <c r="O185" s="29">
        <v>0</v>
      </c>
      <c r="P185" s="29"/>
      <c r="Q185" s="29"/>
      <c r="R185" s="29"/>
      <c r="S185" s="29"/>
      <c r="T185" s="29"/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32"/>
      <c r="AA185" s="32"/>
      <c r="AB185" s="32"/>
      <c r="AC185" s="32"/>
      <c r="AD185" s="32"/>
      <c r="AE185" s="32"/>
    </row>
    <row r="186" spans="1:31" ht="38.25" x14ac:dyDescent="0.25">
      <c r="A186" s="5" t="s">
        <v>318</v>
      </c>
      <c r="B186" s="6" t="s">
        <v>216</v>
      </c>
      <c r="C186" s="7">
        <v>81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32"/>
      <c r="AA186" s="32"/>
      <c r="AB186" s="32"/>
      <c r="AC186" s="32"/>
      <c r="AD186" s="32"/>
      <c r="AE186" s="32"/>
    </row>
    <row r="187" spans="1:31" ht="38.25" x14ac:dyDescent="0.25">
      <c r="A187" s="5" t="s">
        <v>319</v>
      </c>
      <c r="B187" s="6" t="s">
        <v>218</v>
      </c>
      <c r="C187" s="11">
        <v>49.628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32"/>
      <c r="AA187" s="32"/>
      <c r="AB187" s="32"/>
      <c r="AC187" s="32"/>
      <c r="AD187" s="32"/>
      <c r="AE187" s="32"/>
    </row>
    <row r="188" spans="1:31" ht="38.25" x14ac:dyDescent="0.25">
      <c r="A188" s="5" t="s">
        <v>320</v>
      </c>
      <c r="B188" s="6" t="s">
        <v>220</v>
      </c>
      <c r="C188" s="11">
        <v>66.254999999999995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32"/>
      <c r="AA188" s="32"/>
      <c r="AB188" s="32"/>
      <c r="AC188" s="32"/>
      <c r="AD188" s="32"/>
      <c r="AE188" s="32"/>
    </row>
    <row r="189" spans="1:31" ht="38.25" x14ac:dyDescent="0.25">
      <c r="A189" s="5" t="s">
        <v>321</v>
      </c>
      <c r="B189" s="6" t="s">
        <v>222</v>
      </c>
      <c r="C189" s="11">
        <v>34.526000000000003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32"/>
      <c r="AA189" s="32"/>
      <c r="AB189" s="32"/>
      <c r="AC189" s="32"/>
      <c r="AD189" s="32"/>
      <c r="AE189" s="32"/>
    </row>
    <row r="190" spans="1:31" ht="15.75" x14ac:dyDescent="0.25">
      <c r="A190" s="5" t="s">
        <v>322</v>
      </c>
      <c r="B190" s="6" t="s">
        <v>224</v>
      </c>
      <c r="C190" s="11">
        <v>12.46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32"/>
      <c r="AA190" s="32"/>
      <c r="AB190" s="32"/>
      <c r="AC190" s="32"/>
      <c r="AD190" s="32"/>
      <c r="AE190" s="32"/>
    </row>
    <row r="191" spans="1:31" ht="15.75" x14ac:dyDescent="0.25">
      <c r="A191" s="5" t="s">
        <v>323</v>
      </c>
      <c r="B191" s="6" t="s">
        <v>225</v>
      </c>
      <c r="C191" s="11">
        <v>11.24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32"/>
      <c r="AA191" s="32"/>
      <c r="AB191" s="32"/>
      <c r="AC191" s="32"/>
      <c r="AD191" s="32"/>
      <c r="AE191" s="32"/>
    </row>
    <row r="192" spans="1:31" ht="15.75" x14ac:dyDescent="0.25">
      <c r="A192" s="5" t="s">
        <v>324</v>
      </c>
      <c r="B192" s="6" t="s">
        <v>226</v>
      </c>
      <c r="C192" s="7">
        <v>15.074999999999999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32"/>
      <c r="AA192" s="32"/>
      <c r="AB192" s="32"/>
      <c r="AC192" s="32"/>
      <c r="AD192" s="32"/>
      <c r="AE192" s="32"/>
    </row>
    <row r="193" spans="1:31" ht="15.75" x14ac:dyDescent="0.25">
      <c r="A193" s="5" t="s">
        <v>325</v>
      </c>
      <c r="B193" s="6" t="s">
        <v>227</v>
      </c>
      <c r="C193" s="11">
        <v>48.601999999999997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32"/>
      <c r="AA193" s="32"/>
      <c r="AB193" s="32"/>
      <c r="AC193" s="32"/>
      <c r="AD193" s="32"/>
      <c r="AE193" s="32"/>
    </row>
    <row r="194" spans="1:31" ht="15.75" customHeight="1" x14ac:dyDescent="0.25">
      <c r="A194" s="143" t="s">
        <v>326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</row>
    <row r="195" spans="1:31" ht="15.75" x14ac:dyDescent="0.25">
      <c r="A195" s="5" t="s">
        <v>244</v>
      </c>
      <c r="B195" s="6" t="s">
        <v>45</v>
      </c>
      <c r="C195" s="11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</row>
    <row r="196" spans="1:31" ht="38.25" x14ac:dyDescent="0.25">
      <c r="A196" s="5" t="s">
        <v>245</v>
      </c>
      <c r="B196" s="6" t="s">
        <v>230</v>
      </c>
      <c r="C196" s="11">
        <v>384.79300000000001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/>
      <c r="J196" s="29"/>
      <c r="K196" s="29"/>
      <c r="L196" s="29"/>
      <c r="M196" s="29"/>
      <c r="N196" s="29"/>
      <c r="O196" s="29">
        <v>0</v>
      </c>
      <c r="P196" s="29"/>
      <c r="Q196" s="29"/>
      <c r="R196" s="29"/>
      <c r="S196" s="29"/>
      <c r="T196" s="29"/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32"/>
      <c r="AA196" s="32"/>
      <c r="AB196" s="32"/>
      <c r="AC196" s="32"/>
      <c r="AD196" s="23"/>
      <c r="AE196" s="23"/>
    </row>
    <row r="197" spans="1:31" ht="15.75" customHeight="1" x14ac:dyDescent="0.25">
      <c r="A197" s="143" t="s">
        <v>327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 x14ac:dyDescent="0.25">
      <c r="A198" s="5" t="s">
        <v>251</v>
      </c>
      <c r="B198" s="6" t="s">
        <v>26</v>
      </c>
      <c r="C198" s="11">
        <v>247.73150000000001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</row>
    <row r="199" spans="1:31" s="36" customFormat="1" ht="38.25" x14ac:dyDescent="0.25">
      <c r="A199" s="5" t="s">
        <v>328</v>
      </c>
      <c r="B199" s="6" t="s">
        <v>233</v>
      </c>
      <c r="C199" s="11">
        <v>201.547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/>
      <c r="J199" s="39"/>
      <c r="K199" s="39"/>
      <c r="L199" s="39"/>
      <c r="M199" s="39"/>
      <c r="N199" s="39"/>
      <c r="O199" s="39">
        <v>0</v>
      </c>
      <c r="P199" s="39"/>
      <c r="Q199" s="39"/>
      <c r="R199" s="39"/>
      <c r="S199" s="39"/>
      <c r="T199" s="39"/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51"/>
      <c r="AA199" s="51"/>
      <c r="AB199" s="51"/>
      <c r="AC199" s="51"/>
      <c r="AD199" s="51"/>
      <c r="AE199" s="51"/>
    </row>
    <row r="200" spans="1:31" s="36" customFormat="1" ht="38.25" x14ac:dyDescent="0.25">
      <c r="A200" s="5" t="s">
        <v>329</v>
      </c>
      <c r="B200" s="6" t="s">
        <v>235</v>
      </c>
      <c r="C200" s="11">
        <v>131.56899999999999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51"/>
      <c r="AA200" s="51"/>
      <c r="AB200" s="51"/>
      <c r="AC200" s="51"/>
      <c r="AD200" s="51"/>
      <c r="AE200" s="51"/>
    </row>
    <row r="201" spans="1:31" s="36" customFormat="1" x14ac:dyDescent="0.25">
      <c r="A201" s="5" t="s">
        <v>330</v>
      </c>
      <c r="B201" s="6" t="s">
        <v>237</v>
      </c>
      <c r="C201" s="11">
        <v>7.78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51"/>
      <c r="AA201" s="51"/>
      <c r="AB201" s="51"/>
      <c r="AC201" s="51"/>
      <c r="AD201" s="51"/>
      <c r="AE201" s="51"/>
    </row>
    <row r="202" spans="1:31" s="36" customFormat="1" x14ac:dyDescent="0.25">
      <c r="A202" s="5" t="s">
        <v>331</v>
      </c>
      <c r="B202" s="6" t="s">
        <v>238</v>
      </c>
      <c r="C202" s="11">
        <v>4.37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51"/>
      <c r="AA202" s="51"/>
      <c r="AB202" s="51"/>
      <c r="AC202" s="51"/>
      <c r="AD202" s="51"/>
      <c r="AE202" s="51"/>
    </row>
    <row r="203" spans="1:31" ht="15" customHeight="1" x14ac:dyDescent="0.25">
      <c r="A203" s="144" t="s">
        <v>252</v>
      </c>
      <c r="B203" s="144"/>
      <c r="C203" s="144"/>
      <c r="D203" s="8"/>
      <c r="E203" s="8"/>
      <c r="F203" s="8"/>
      <c r="G203" s="8"/>
      <c r="H203" s="8"/>
      <c r="I203" s="21">
        <v>93</v>
      </c>
      <c r="J203" s="21"/>
      <c r="K203" s="21"/>
      <c r="L203" s="21"/>
      <c r="M203" s="8"/>
      <c r="N203" s="21"/>
      <c r="O203" s="21"/>
      <c r="P203" s="21"/>
      <c r="Q203" s="8"/>
      <c r="R203" s="21"/>
      <c r="S203" s="8"/>
      <c r="T203" s="8"/>
      <c r="U203" s="8"/>
      <c r="V203" s="8"/>
      <c r="W203" s="8"/>
      <c r="X203" s="60"/>
      <c r="Y203" s="23"/>
      <c r="Z203" s="23">
        <v>93</v>
      </c>
      <c r="AA203" s="23"/>
      <c r="AB203" s="23"/>
      <c r="AC203" s="23"/>
      <c r="AD203" s="23"/>
      <c r="AE203" s="23"/>
    </row>
    <row r="204" spans="1:31" s="36" customFormat="1" x14ac:dyDescent="0.25">
      <c r="A204" s="190" t="s">
        <v>253</v>
      </c>
      <c r="B204" s="190"/>
      <c r="C204" s="190"/>
      <c r="D204" s="92">
        <f>D59+D60+D96+D97+D98+D99+D145+D147+D148+D149+D150</f>
        <v>3593</v>
      </c>
      <c r="E204" s="92">
        <f t="shared" ref="E204:AE204" si="0">E59+E60+E96+E97+E98+E99+E145+E147+E148+E149+E150</f>
        <v>3813</v>
      </c>
      <c r="F204" s="92"/>
      <c r="G204" s="92">
        <f>G59+G60+G96+G97+G98+G99+G145+G147+G148+G149+G150+G203</f>
        <v>461</v>
      </c>
      <c r="H204" s="92">
        <f t="shared" si="0"/>
        <v>94.064726297907598</v>
      </c>
      <c r="I204" s="92">
        <f t="shared" si="0"/>
        <v>93</v>
      </c>
      <c r="J204" s="92">
        <f t="shared" si="0"/>
        <v>0</v>
      </c>
      <c r="K204" s="92">
        <f t="shared" si="0"/>
        <v>0</v>
      </c>
      <c r="L204" s="92">
        <f t="shared" si="0"/>
        <v>0</v>
      </c>
      <c r="M204" s="92">
        <f t="shared" si="0"/>
        <v>226</v>
      </c>
      <c r="N204" s="92">
        <f t="shared" si="0"/>
        <v>0</v>
      </c>
      <c r="O204" s="92">
        <f t="shared" si="0"/>
        <v>185</v>
      </c>
      <c r="P204" s="92">
        <f t="shared" si="0"/>
        <v>0</v>
      </c>
      <c r="Q204" s="92">
        <f t="shared" si="0"/>
        <v>0</v>
      </c>
      <c r="R204" s="92">
        <f t="shared" si="0"/>
        <v>0</v>
      </c>
      <c r="S204" s="92">
        <f t="shared" si="0"/>
        <v>73</v>
      </c>
      <c r="T204" s="92">
        <f t="shared" si="0"/>
        <v>0</v>
      </c>
      <c r="U204" s="92">
        <f>O204*100/G204</f>
        <v>40.130151843817785</v>
      </c>
      <c r="V204" s="92">
        <f t="shared" si="0"/>
        <v>557</v>
      </c>
      <c r="W204" s="92">
        <f>V204*100/E204</f>
        <v>14.607920272751114</v>
      </c>
      <c r="X204" s="92">
        <f t="shared" si="0"/>
        <v>514</v>
      </c>
      <c r="Y204" s="92">
        <f>X204*100/E204</f>
        <v>13.480199318122214</v>
      </c>
      <c r="Z204" s="92">
        <f t="shared" si="0"/>
        <v>93</v>
      </c>
      <c r="AA204" s="92">
        <f t="shared" si="0"/>
        <v>0</v>
      </c>
      <c r="AB204" s="92">
        <f t="shared" si="0"/>
        <v>0</v>
      </c>
      <c r="AC204" s="92">
        <f t="shared" si="0"/>
        <v>0</v>
      </c>
      <c r="AD204" s="92">
        <f t="shared" si="0"/>
        <v>256</v>
      </c>
      <c r="AE204" s="92">
        <f t="shared" si="0"/>
        <v>0</v>
      </c>
    </row>
    <row r="206" spans="1:31" x14ac:dyDescent="0.25">
      <c r="D206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144:AE144"/>
    <mergeCell ref="A78:AE78"/>
    <mergeCell ref="A84:AE84"/>
    <mergeCell ref="A93:AE93"/>
    <mergeCell ref="A95:AE95"/>
    <mergeCell ref="A100:AE100"/>
    <mergeCell ref="A106:AE106"/>
    <mergeCell ref="A110:AE110"/>
    <mergeCell ref="A115:AE115"/>
    <mergeCell ref="A119:AE119"/>
    <mergeCell ref="A131:AE131"/>
    <mergeCell ref="A135:AE135"/>
    <mergeCell ref="A197:AE197"/>
    <mergeCell ref="A203:C203"/>
    <mergeCell ref="A204:C204"/>
    <mergeCell ref="A146:AE146"/>
    <mergeCell ref="A151:AE151"/>
    <mergeCell ref="A162:AE162"/>
    <mergeCell ref="A175:AE175"/>
    <mergeCell ref="A180:AE180"/>
    <mergeCell ref="A194:AE19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06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D16" sqref="D16"/>
    </sheetView>
  </sheetViews>
  <sheetFormatPr defaultRowHeight="15" x14ac:dyDescent="0.25"/>
  <cols>
    <col min="2" max="2" width="17.85546875" customWidth="1"/>
    <col min="3" max="3" width="13.140625" customWidth="1"/>
    <col min="4" max="4" width="10.7109375" bestFit="1" customWidth="1"/>
    <col min="7" max="7" width="7.140625" style="128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69"/>
      <c r="G3" s="126"/>
      <c r="H3" s="69"/>
      <c r="I3" s="69"/>
      <c r="J3" s="69"/>
      <c r="K3" s="69"/>
      <c r="L3" s="69"/>
      <c r="M3" s="69"/>
      <c r="N3" s="69"/>
      <c r="O3" s="96"/>
      <c r="P3" s="96"/>
      <c r="Q3" s="96"/>
      <c r="R3" s="96"/>
      <c r="S3" s="96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 x14ac:dyDescent="0.25">
      <c r="H5" s="70"/>
      <c r="I5" s="70"/>
      <c r="J5" s="70"/>
      <c r="K5" s="70"/>
      <c r="L5" s="70"/>
      <c r="M5" s="70"/>
      <c r="N5" s="70"/>
      <c r="O5" s="97"/>
      <c r="P5" s="97"/>
      <c r="Q5" s="97"/>
    </row>
    <row r="6" spans="1:31" x14ac:dyDescent="0.25">
      <c r="C6" s="154" t="s">
        <v>352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 x14ac:dyDescent="0.2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67"/>
      <c r="H12" s="167"/>
      <c r="I12" s="167"/>
      <c r="J12" s="66" t="s">
        <v>19</v>
      </c>
      <c r="K12" s="66" t="s">
        <v>20</v>
      </c>
      <c r="L12" s="66" t="s">
        <v>21</v>
      </c>
      <c r="M12" s="66" t="s">
        <v>22</v>
      </c>
      <c r="N12" s="165"/>
      <c r="O12" s="156"/>
      <c r="P12" s="86" t="s">
        <v>19</v>
      </c>
      <c r="Q12" s="86" t="s">
        <v>20</v>
      </c>
      <c r="R12" s="86" t="s">
        <v>21</v>
      </c>
      <c r="S12" s="86" t="s">
        <v>22</v>
      </c>
      <c r="T12" s="156"/>
      <c r="U12" s="156"/>
      <c r="V12" s="156"/>
      <c r="W12" s="156"/>
      <c r="X12" s="156"/>
      <c r="Y12" s="156"/>
      <c r="Z12" s="156"/>
      <c r="AA12" s="68" t="s">
        <v>19</v>
      </c>
      <c r="AB12" s="68" t="s">
        <v>20</v>
      </c>
      <c r="AC12" s="68" t="s">
        <v>21</v>
      </c>
      <c r="AD12" s="68" t="s">
        <v>22</v>
      </c>
      <c r="AE12" s="156"/>
    </row>
    <row r="13" spans="1:31" s="26" customFormat="1" ht="12.75" x14ac:dyDescent="0.25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12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67">
        <v>25</v>
      </c>
      <c r="Z13" s="67">
        <v>26</v>
      </c>
      <c r="AA13" s="67">
        <v>27</v>
      </c>
      <c r="AB13" s="67">
        <v>28</v>
      </c>
      <c r="AC13" s="67">
        <v>29</v>
      </c>
      <c r="AD13" s="67">
        <v>30</v>
      </c>
      <c r="AE13" s="67">
        <v>31</v>
      </c>
    </row>
    <row r="14" spans="1:31" ht="15.75" customHeight="1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x14ac:dyDescent="0.25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 x14ac:dyDescent="0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x14ac:dyDescent="0.25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15.75" x14ac:dyDescent="0.25">
      <c r="A19" s="5" t="s">
        <v>37</v>
      </c>
      <c r="B19" s="6" t="s">
        <v>26</v>
      </c>
      <c r="C19" s="7">
        <v>398.77</v>
      </c>
      <c r="D19" s="29">
        <v>15</v>
      </c>
      <c r="E19" s="29">
        <v>27</v>
      </c>
      <c r="F19" s="30">
        <f>E19/C19</f>
        <v>6.7708202723374383E-2</v>
      </c>
      <c r="G19" s="29">
        <v>5</v>
      </c>
      <c r="H19" s="33">
        <f>G19*100/D19</f>
        <v>33.333333333333336</v>
      </c>
      <c r="I19" s="29">
        <v>0</v>
      </c>
      <c r="J19" s="29">
        <v>0</v>
      </c>
      <c r="K19" s="29">
        <v>0</v>
      </c>
      <c r="L19" s="29">
        <v>0</v>
      </c>
      <c r="M19" s="29">
        <v>5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9</v>
      </c>
      <c r="W19" s="29">
        <v>35</v>
      </c>
      <c r="X19" s="42">
        <v>9</v>
      </c>
      <c r="Y19" s="32">
        <f>X19*100/E19</f>
        <v>33.333333333333336</v>
      </c>
      <c r="Z19" s="32">
        <v>0</v>
      </c>
      <c r="AA19" s="42">
        <v>0</v>
      </c>
      <c r="AB19" s="32">
        <v>0</v>
      </c>
      <c r="AC19" s="32">
        <v>0</v>
      </c>
      <c r="AD19" s="32">
        <v>9</v>
      </c>
      <c r="AE19" s="32">
        <v>0</v>
      </c>
    </row>
    <row r="20" spans="1:31" ht="38.25" x14ac:dyDescent="0.25">
      <c r="A20" s="5" t="s">
        <v>38</v>
      </c>
      <c r="B20" s="6" t="s">
        <v>30</v>
      </c>
      <c r="C20" s="9">
        <v>77.67</v>
      </c>
      <c r="D20" s="29">
        <v>20</v>
      </c>
      <c r="E20" s="29">
        <v>8</v>
      </c>
      <c r="F20" s="30">
        <f t="shared" ref="F20:F26" si="0">E20/C20</f>
        <v>0.10299987125016094</v>
      </c>
      <c r="G20" s="29">
        <v>7</v>
      </c>
      <c r="H20" s="33">
        <f t="shared" ref="H20:H26" si="1">G20*100/D20</f>
        <v>35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29">
        <v>0</v>
      </c>
      <c r="V20" s="29">
        <v>2</v>
      </c>
      <c r="W20" s="29">
        <v>35</v>
      </c>
      <c r="X20" s="42">
        <v>1</v>
      </c>
      <c r="Y20" s="32">
        <f t="shared" ref="Y20:Y26" si="2">X20*100/E20</f>
        <v>12.5</v>
      </c>
      <c r="Z20" s="42"/>
      <c r="AA20" s="42"/>
      <c r="AB20" s="42"/>
      <c r="AC20" s="42"/>
      <c r="AD20" s="42"/>
      <c r="AE20" s="42"/>
    </row>
    <row r="21" spans="1:31" ht="15.75" x14ac:dyDescent="0.2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0</v>
      </c>
      <c r="F21" s="30">
        <f t="shared" si="0"/>
        <v>0</v>
      </c>
      <c r="G21" s="29">
        <v>0</v>
      </c>
      <c r="H21" s="33" t="e">
        <f t="shared" si="1"/>
        <v>#DIV/0!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0</v>
      </c>
      <c r="W21" s="29">
        <v>35</v>
      </c>
      <c r="X21" s="42">
        <v>0</v>
      </c>
      <c r="Y21" s="32">
        <v>0</v>
      </c>
      <c r="Z21" s="29"/>
      <c r="AA21" s="29"/>
      <c r="AB21" s="29"/>
      <c r="AC21" s="29"/>
      <c r="AD21" s="29"/>
      <c r="AE21" s="29"/>
    </row>
    <row r="22" spans="1:31" ht="15.75" x14ac:dyDescent="0.25">
      <c r="A22" s="5" t="s">
        <v>42</v>
      </c>
      <c r="B22" s="6" t="s">
        <v>33</v>
      </c>
      <c r="C22" s="11">
        <v>20.62</v>
      </c>
      <c r="D22" s="29">
        <v>5</v>
      </c>
      <c r="E22" s="29">
        <v>10</v>
      </c>
      <c r="F22" s="30">
        <f t="shared" si="0"/>
        <v>0.48496605237633361</v>
      </c>
      <c r="G22" s="29">
        <v>1</v>
      </c>
      <c r="H22" s="33">
        <f t="shared" si="1"/>
        <v>20</v>
      </c>
      <c r="I22" s="29"/>
      <c r="J22" s="29"/>
      <c r="K22" s="29"/>
      <c r="L22" s="29"/>
      <c r="M22" s="29"/>
      <c r="N22" s="29"/>
      <c r="O22" s="29">
        <v>1</v>
      </c>
      <c r="P22" s="29"/>
      <c r="Q22" s="29"/>
      <c r="R22" s="29"/>
      <c r="S22" s="29"/>
      <c r="T22" s="29"/>
      <c r="U22" s="29">
        <v>100</v>
      </c>
      <c r="V22" s="29">
        <v>3</v>
      </c>
      <c r="W22" s="29">
        <v>35</v>
      </c>
      <c r="X22" s="42">
        <v>3</v>
      </c>
      <c r="Y22" s="32">
        <f t="shared" si="2"/>
        <v>30</v>
      </c>
      <c r="Z22" s="42"/>
      <c r="AA22" s="42"/>
      <c r="AB22" s="42"/>
      <c r="AC22" s="42"/>
      <c r="AD22" s="42"/>
      <c r="AE22" s="42"/>
    </row>
    <row r="23" spans="1:31" ht="15.75" x14ac:dyDescent="0.25">
      <c r="A23" s="5" t="s">
        <v>257</v>
      </c>
      <c r="B23" s="6" t="s">
        <v>343</v>
      </c>
      <c r="C23" s="11">
        <v>21.3</v>
      </c>
      <c r="D23" s="29">
        <v>12</v>
      </c>
      <c r="E23" s="29">
        <v>12</v>
      </c>
      <c r="F23" s="30">
        <f t="shared" si="0"/>
        <v>0.56338028169014087</v>
      </c>
      <c r="G23" s="29">
        <v>4</v>
      </c>
      <c r="H23" s="33">
        <f t="shared" si="1"/>
        <v>33.333333333333336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35</v>
      </c>
      <c r="X23" s="29">
        <v>0</v>
      </c>
      <c r="Y23" s="32">
        <f t="shared" si="2"/>
        <v>0</v>
      </c>
      <c r="Z23" s="29"/>
      <c r="AA23" s="29"/>
      <c r="AB23" s="29"/>
      <c r="AC23" s="29"/>
      <c r="AD23" s="29"/>
      <c r="AE23" s="29"/>
    </row>
    <row r="24" spans="1:31" ht="38.25" x14ac:dyDescent="0.25">
      <c r="A24" s="5" t="s">
        <v>258</v>
      </c>
      <c r="B24" s="6" t="s">
        <v>34</v>
      </c>
      <c r="C24" s="11">
        <v>50</v>
      </c>
      <c r="D24" s="29">
        <v>41</v>
      </c>
      <c r="E24" s="29">
        <v>34</v>
      </c>
      <c r="F24" s="30">
        <f t="shared" si="0"/>
        <v>0.68</v>
      </c>
      <c r="G24" s="29">
        <v>14</v>
      </c>
      <c r="H24" s="33">
        <f t="shared" si="1"/>
        <v>34.146341463414636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11</v>
      </c>
      <c r="W24" s="29">
        <v>35</v>
      </c>
      <c r="X24" s="42">
        <v>11</v>
      </c>
      <c r="Y24" s="32">
        <f t="shared" si="2"/>
        <v>32.352941176470587</v>
      </c>
      <c r="Z24" s="42"/>
      <c r="AA24" s="42"/>
      <c r="AB24" s="42"/>
      <c r="AC24" s="42"/>
      <c r="AD24" s="42"/>
      <c r="AE24" s="42"/>
    </row>
    <row r="25" spans="1:31" ht="15.75" x14ac:dyDescent="0.25">
      <c r="A25" s="5" t="s">
        <v>259</v>
      </c>
      <c r="B25" s="6" t="s">
        <v>35</v>
      </c>
      <c r="C25" s="11">
        <v>33.630000000000003</v>
      </c>
      <c r="D25" s="29">
        <v>40</v>
      </c>
      <c r="E25" s="29">
        <v>49</v>
      </c>
      <c r="F25" s="30">
        <f t="shared" si="0"/>
        <v>1.4570324115373177</v>
      </c>
      <c r="G25" s="29">
        <v>0</v>
      </c>
      <c r="H25" s="33">
        <f t="shared" si="1"/>
        <v>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17</v>
      </c>
      <c r="W25" s="29">
        <v>35</v>
      </c>
      <c r="X25" s="42">
        <v>0</v>
      </c>
      <c r="Y25" s="32">
        <f t="shared" si="2"/>
        <v>0</v>
      </c>
      <c r="Z25" s="42"/>
      <c r="AA25" s="42"/>
      <c r="AB25" s="42"/>
      <c r="AC25" s="42"/>
      <c r="AD25" s="42"/>
      <c r="AE25" s="42"/>
    </row>
    <row r="26" spans="1:31" ht="15.75" x14ac:dyDescent="0.25">
      <c r="A26" s="5" t="s">
        <v>260</v>
      </c>
      <c r="B26" s="6" t="s">
        <v>36</v>
      </c>
      <c r="C26" s="11">
        <v>36.83</v>
      </c>
      <c r="D26" s="29">
        <v>115</v>
      </c>
      <c r="E26" s="29">
        <v>123</v>
      </c>
      <c r="F26" s="30">
        <f t="shared" si="0"/>
        <v>3.3396687483030139</v>
      </c>
      <c r="G26" s="29">
        <v>40</v>
      </c>
      <c r="H26" s="33">
        <f t="shared" si="1"/>
        <v>34.782608695652172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29">
        <v>0</v>
      </c>
      <c r="V26" s="29">
        <v>43</v>
      </c>
      <c r="W26" s="29">
        <v>35</v>
      </c>
      <c r="X26" s="42">
        <v>43</v>
      </c>
      <c r="Y26" s="32">
        <f t="shared" si="2"/>
        <v>34.959349593495936</v>
      </c>
      <c r="Z26" s="42"/>
      <c r="AA26" s="42"/>
      <c r="AB26" s="42"/>
      <c r="AC26" s="42"/>
      <c r="AD26" s="42"/>
      <c r="AE26" s="42"/>
    </row>
    <row r="27" spans="1:31" ht="15.75" customHeight="1" x14ac:dyDescent="0.25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 x14ac:dyDescent="0.25">
      <c r="A28" s="5" t="s">
        <v>44</v>
      </c>
      <c r="B28" s="6" t="s">
        <v>26</v>
      </c>
      <c r="C28" s="11">
        <v>425.3</v>
      </c>
      <c r="D28" s="29">
        <v>61</v>
      </c>
      <c r="E28" s="29">
        <v>46</v>
      </c>
      <c r="F28" s="30">
        <f>E28/C28</f>
        <v>0.10815894662591112</v>
      </c>
      <c r="G28" s="29">
        <v>27</v>
      </c>
      <c r="H28" s="29">
        <f>G28*100/D28</f>
        <v>44.26229508196721</v>
      </c>
      <c r="I28" s="29">
        <v>0</v>
      </c>
      <c r="J28" s="29">
        <v>11</v>
      </c>
      <c r="K28" s="29">
        <v>0</v>
      </c>
      <c r="L28" s="29">
        <v>0</v>
      </c>
      <c r="M28" s="29">
        <v>44</v>
      </c>
      <c r="N28" s="29">
        <v>24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16</v>
      </c>
      <c r="W28" s="29">
        <v>35</v>
      </c>
      <c r="X28" s="35">
        <v>16</v>
      </c>
      <c r="Y28" s="35">
        <v>35</v>
      </c>
      <c r="Z28" s="35">
        <v>0</v>
      </c>
      <c r="AA28" s="35">
        <v>0</v>
      </c>
      <c r="AB28" s="35">
        <v>0</v>
      </c>
      <c r="AC28" s="35">
        <v>0</v>
      </c>
      <c r="AD28" s="35">
        <v>16</v>
      </c>
      <c r="AE28" s="35">
        <v>0</v>
      </c>
    </row>
    <row r="29" spans="1:31" ht="51" x14ac:dyDescent="0.25">
      <c r="A29" s="5" t="s">
        <v>46</v>
      </c>
      <c r="B29" s="6" t="s">
        <v>39</v>
      </c>
      <c r="C29" s="11">
        <v>61.19</v>
      </c>
      <c r="D29" s="29">
        <v>13</v>
      </c>
      <c r="E29" s="29">
        <v>27</v>
      </c>
      <c r="F29" s="30">
        <f>E29/C29</f>
        <v>0.44124857002778234</v>
      </c>
      <c r="G29" s="29">
        <v>4</v>
      </c>
      <c r="H29" s="29">
        <f>G29*100/D29</f>
        <v>30.76923076923077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29">
        <v>0</v>
      </c>
      <c r="V29" s="29">
        <v>9</v>
      </c>
      <c r="W29" s="29">
        <v>35</v>
      </c>
      <c r="X29" s="42">
        <v>4</v>
      </c>
      <c r="Y29" s="32">
        <v>15</v>
      </c>
      <c r="Z29" s="32"/>
      <c r="AA29" s="32"/>
      <c r="AB29" s="32"/>
      <c r="AC29" s="32"/>
      <c r="AD29" s="32"/>
      <c r="AE29" s="32"/>
    </row>
    <row r="30" spans="1:31" ht="15.75" x14ac:dyDescent="0.25">
      <c r="A30" s="5" t="s">
        <v>48</v>
      </c>
      <c r="B30" s="6" t="s">
        <v>41</v>
      </c>
      <c r="C30" s="11">
        <v>79.22</v>
      </c>
      <c r="D30" s="29">
        <v>130</v>
      </c>
      <c r="E30" s="29">
        <v>163</v>
      </c>
      <c r="F30" s="30">
        <f>E30/C30</f>
        <v>2.0575612219136583</v>
      </c>
      <c r="G30" s="29">
        <v>10</v>
      </c>
      <c r="H30" s="29">
        <f>G30*100/D30</f>
        <v>7.6923076923076925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f>O30*100/G30</f>
        <v>0</v>
      </c>
      <c r="V30" s="29">
        <v>57</v>
      </c>
      <c r="W30" s="29">
        <v>35</v>
      </c>
      <c r="X30" s="35">
        <v>10</v>
      </c>
      <c r="Y30" s="74">
        <f>X30*100/E30</f>
        <v>6.1349693251533743</v>
      </c>
      <c r="Z30" s="31"/>
      <c r="AA30" s="31"/>
      <c r="AB30" s="31"/>
      <c r="AC30" s="31"/>
      <c r="AD30" s="31"/>
      <c r="AE30" s="31"/>
    </row>
    <row r="31" spans="1:31" ht="15.75" x14ac:dyDescent="0.25">
      <c r="A31" s="5" t="s">
        <v>50</v>
      </c>
      <c r="B31" s="6" t="s">
        <v>43</v>
      </c>
      <c r="C31" s="7">
        <v>80.819999999999993</v>
      </c>
      <c r="D31" s="29">
        <v>48</v>
      </c>
      <c r="E31" s="29">
        <v>48</v>
      </c>
      <c r="F31" s="30">
        <f>E31/C31</f>
        <v>0.59391239792130668</v>
      </c>
      <c r="G31" s="29">
        <v>10</v>
      </c>
      <c r="H31" s="29">
        <f>G31*100/D31</f>
        <v>20.833333333333332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f>O31*100/G31</f>
        <v>0</v>
      </c>
      <c r="V31" s="29">
        <v>16</v>
      </c>
      <c r="W31" s="29">
        <v>35</v>
      </c>
      <c r="X31" s="35">
        <v>16</v>
      </c>
      <c r="Y31" s="74">
        <f>X31*100/E31</f>
        <v>33.333333333333336</v>
      </c>
      <c r="Z31" s="31"/>
      <c r="AA31" s="31"/>
      <c r="AB31" s="31"/>
      <c r="AC31" s="31"/>
      <c r="AD31" s="31"/>
      <c r="AE31" s="31"/>
    </row>
    <row r="32" spans="1:31" ht="15.75" customHeight="1" x14ac:dyDescent="0.25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ht="15.75" x14ac:dyDescent="0.25">
      <c r="A33" s="5" t="s">
        <v>52</v>
      </c>
      <c r="B33" s="6" t="s">
        <v>45</v>
      </c>
      <c r="C33" s="11">
        <v>222.18</v>
      </c>
      <c r="D33" s="29">
        <v>104</v>
      </c>
      <c r="E33" s="29">
        <v>133</v>
      </c>
      <c r="F33" s="30">
        <f>E33/C33</f>
        <v>0.59861373660995587</v>
      </c>
      <c r="G33" s="29">
        <v>36</v>
      </c>
      <c r="H33" s="30">
        <f>G33*100/D33</f>
        <v>34.615384615384613</v>
      </c>
      <c r="I33" s="29">
        <v>0</v>
      </c>
      <c r="J33" s="29">
        <v>0</v>
      </c>
      <c r="K33" s="29">
        <v>0</v>
      </c>
      <c r="L33" s="29">
        <v>0</v>
      </c>
      <c r="M33" s="29">
        <v>36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46</v>
      </c>
      <c r="W33" s="29">
        <v>35</v>
      </c>
      <c r="X33" s="42">
        <v>46</v>
      </c>
      <c r="Y33" s="32">
        <v>35</v>
      </c>
      <c r="Z33" s="32">
        <v>0</v>
      </c>
      <c r="AA33" s="32">
        <v>0</v>
      </c>
      <c r="AB33" s="32">
        <v>0</v>
      </c>
      <c r="AC33" s="32">
        <v>0</v>
      </c>
      <c r="AD33" s="32">
        <v>46</v>
      </c>
      <c r="AE33" s="32">
        <v>0</v>
      </c>
    </row>
    <row r="34" spans="1:31" ht="38.25" x14ac:dyDescent="0.25">
      <c r="A34" s="5" t="s">
        <v>53</v>
      </c>
      <c r="B34" s="6" t="s">
        <v>47</v>
      </c>
      <c r="C34" s="11">
        <v>143.47</v>
      </c>
      <c r="D34" s="29">
        <v>42</v>
      </c>
      <c r="E34" s="29">
        <v>52</v>
      </c>
      <c r="F34" s="30">
        <f>E34/C34</f>
        <v>0.36244511047605771</v>
      </c>
      <c r="G34" s="29">
        <v>12</v>
      </c>
      <c r="H34" s="30">
        <f>G34*100/D34</f>
        <v>28.571428571428573</v>
      </c>
      <c r="I34" s="29"/>
      <c r="J34" s="29"/>
      <c r="K34" s="29"/>
      <c r="L34" s="29"/>
      <c r="M34" s="29"/>
      <c r="N34" s="29"/>
      <c r="O34" s="29">
        <v>0</v>
      </c>
      <c r="P34" s="29"/>
      <c r="Q34" s="29"/>
      <c r="R34" s="29"/>
      <c r="S34" s="29"/>
      <c r="T34" s="29"/>
      <c r="U34" s="29">
        <v>0</v>
      </c>
      <c r="V34" s="29">
        <v>18</v>
      </c>
      <c r="W34" s="29">
        <v>35</v>
      </c>
      <c r="X34" s="42">
        <v>2</v>
      </c>
      <c r="Y34" s="32">
        <v>15</v>
      </c>
      <c r="Z34" s="32"/>
      <c r="AA34" s="32"/>
      <c r="AB34" s="32"/>
      <c r="AC34" s="32"/>
      <c r="AD34" s="32"/>
      <c r="AE34" s="32"/>
    </row>
    <row r="35" spans="1:31" ht="38.25" x14ac:dyDescent="0.25">
      <c r="A35" s="5" t="s">
        <v>55</v>
      </c>
      <c r="B35" s="6" t="s">
        <v>49</v>
      </c>
      <c r="C35" s="11">
        <v>12.04</v>
      </c>
      <c r="D35" s="29">
        <v>1</v>
      </c>
      <c r="E35" s="29">
        <v>1</v>
      </c>
      <c r="F35" s="30">
        <f>E35/C35</f>
        <v>8.3056478405315617E-2</v>
      </c>
      <c r="G35" s="29">
        <v>0</v>
      </c>
      <c r="H35" s="30">
        <f>G35*100/D35</f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0</v>
      </c>
      <c r="W35" s="29">
        <v>35</v>
      </c>
      <c r="X35" s="42">
        <v>0</v>
      </c>
      <c r="Y35" s="42">
        <v>0</v>
      </c>
      <c r="Z35" s="42"/>
      <c r="AA35" s="42"/>
      <c r="AB35" s="42"/>
      <c r="AC35" s="42"/>
      <c r="AD35" s="42"/>
      <c r="AE35" s="42"/>
    </row>
    <row r="36" spans="1:31" ht="15.75" x14ac:dyDescent="0.25">
      <c r="A36" s="5" t="s">
        <v>57</v>
      </c>
      <c r="B36" s="12" t="s">
        <v>51</v>
      </c>
      <c r="C36" s="13">
        <v>51.435000000000002</v>
      </c>
      <c r="D36" s="29">
        <v>26</v>
      </c>
      <c r="E36" s="29">
        <v>17</v>
      </c>
      <c r="F36" s="30">
        <f>E36/C36</f>
        <v>0.33051424127539614</v>
      </c>
      <c r="G36" s="29">
        <v>4</v>
      </c>
      <c r="H36" s="30">
        <f>G36*100/D36</f>
        <v>15.384615384615385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5</v>
      </c>
      <c r="W36" s="29">
        <v>35</v>
      </c>
      <c r="X36" s="42">
        <v>5</v>
      </c>
      <c r="Y36" s="42">
        <v>35</v>
      </c>
      <c r="Z36" s="42"/>
      <c r="AA36" s="42"/>
      <c r="AB36" s="42"/>
      <c r="AC36" s="42"/>
      <c r="AD36" s="42"/>
      <c r="AE36" s="42"/>
    </row>
    <row r="37" spans="1:31" ht="15.75" customHeight="1" x14ac:dyDescent="0.25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15.75" x14ac:dyDescent="0.25">
      <c r="A38" s="14" t="s">
        <v>59</v>
      </c>
      <c r="B38" s="10" t="s">
        <v>45</v>
      </c>
      <c r="C38" s="15">
        <v>163.22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</row>
    <row r="39" spans="1:31" ht="38.25" x14ac:dyDescent="0.25">
      <c r="A39" s="14" t="s">
        <v>60</v>
      </c>
      <c r="B39" s="10" t="s">
        <v>54</v>
      </c>
      <c r="C39" s="15">
        <v>279.41699999999997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/>
      <c r="J39" s="34"/>
      <c r="K39" s="34"/>
      <c r="L39" s="34"/>
      <c r="M39" s="34"/>
      <c r="N39" s="34"/>
      <c r="O39" s="34">
        <v>0</v>
      </c>
      <c r="P39" s="34"/>
      <c r="Q39" s="34"/>
      <c r="R39" s="34"/>
      <c r="S39" s="34"/>
      <c r="T39" s="34"/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/>
      <c r="AA39" s="34"/>
      <c r="AB39" s="34"/>
      <c r="AC39" s="34"/>
      <c r="AD39" s="34"/>
      <c r="AE39" s="34"/>
    </row>
    <row r="40" spans="1:31" ht="51" x14ac:dyDescent="0.25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 x14ac:dyDescent="0.25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15.75" x14ac:dyDescent="0.25">
      <c r="A42" s="14" t="s">
        <v>264</v>
      </c>
      <c r="B42" s="6" t="s">
        <v>368</v>
      </c>
      <c r="C42" s="11">
        <v>64.3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29"/>
      <c r="J42" s="29"/>
      <c r="K42" s="29"/>
      <c r="L42" s="29"/>
      <c r="M42" s="29"/>
      <c r="N42" s="29"/>
      <c r="O42" s="29">
        <v>0</v>
      </c>
      <c r="P42" s="29"/>
      <c r="Q42" s="29"/>
      <c r="R42" s="29"/>
      <c r="S42" s="29"/>
      <c r="T42" s="29"/>
      <c r="U42" s="34">
        <v>0</v>
      </c>
      <c r="V42" s="29">
        <v>0</v>
      </c>
      <c r="W42" s="29">
        <v>0</v>
      </c>
      <c r="X42" s="42">
        <v>0</v>
      </c>
      <c r="Y42" s="32">
        <v>0</v>
      </c>
      <c r="Z42" s="32"/>
      <c r="AA42" s="32"/>
      <c r="AB42" s="32"/>
      <c r="AC42" s="32"/>
      <c r="AD42" s="32"/>
      <c r="AE42" s="32"/>
    </row>
    <row r="43" spans="1:31" ht="15.75" customHeight="1" x14ac:dyDescent="0.25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 x14ac:dyDescent="0.25">
      <c r="A44" s="5" t="s">
        <v>66</v>
      </c>
      <c r="B44" s="10" t="s">
        <v>26</v>
      </c>
      <c r="C44" s="11">
        <v>817.66</v>
      </c>
      <c r="D44" s="29">
        <v>540</v>
      </c>
      <c r="E44" s="29">
        <v>435</v>
      </c>
      <c r="F44" s="30">
        <f>E44/C44</f>
        <v>0.53200596825086222</v>
      </c>
      <c r="G44" s="29">
        <v>189</v>
      </c>
      <c r="H44" s="30">
        <f>G44*100/D44</f>
        <v>35</v>
      </c>
      <c r="I44" s="29">
        <v>0</v>
      </c>
      <c r="J44" s="29">
        <v>0</v>
      </c>
      <c r="K44" s="29">
        <v>0</v>
      </c>
      <c r="L44" s="29">
        <v>0</v>
      </c>
      <c r="M44" s="29">
        <v>189</v>
      </c>
      <c r="N44" s="29">
        <v>0</v>
      </c>
      <c r="O44" s="29">
        <v>17</v>
      </c>
      <c r="P44" s="29">
        <v>0</v>
      </c>
      <c r="Q44" s="29">
        <v>0</v>
      </c>
      <c r="R44" s="29">
        <v>0</v>
      </c>
      <c r="S44" s="29">
        <v>17</v>
      </c>
      <c r="T44" s="29">
        <v>0</v>
      </c>
      <c r="U44" s="29">
        <f>O44*100/G44</f>
        <v>8.9947089947089953</v>
      </c>
      <c r="V44" s="29">
        <v>152</v>
      </c>
      <c r="W44" s="29">
        <v>35</v>
      </c>
      <c r="X44" s="42">
        <v>152</v>
      </c>
      <c r="Y44" s="50">
        <f>X44*100/E44</f>
        <v>34.942528735632187</v>
      </c>
      <c r="Z44" s="42">
        <v>0</v>
      </c>
      <c r="AA44" s="42">
        <v>0</v>
      </c>
      <c r="AB44" s="42">
        <v>0</v>
      </c>
      <c r="AC44" s="42">
        <v>0</v>
      </c>
      <c r="AD44" s="42">
        <v>152</v>
      </c>
      <c r="AE44" s="42">
        <v>0</v>
      </c>
    </row>
    <row r="45" spans="1:31" ht="15.75" x14ac:dyDescent="0.25">
      <c r="A45" s="5" t="s">
        <v>67</v>
      </c>
      <c r="B45" s="10" t="s">
        <v>61</v>
      </c>
      <c r="C45" s="11">
        <v>120.74</v>
      </c>
      <c r="D45" s="29">
        <v>431</v>
      </c>
      <c r="E45" s="29">
        <v>440</v>
      </c>
      <c r="F45" s="30">
        <f>E45/C45</f>
        <v>3.6441941361603445</v>
      </c>
      <c r="G45" s="29">
        <v>150</v>
      </c>
      <c r="H45" s="30">
        <f>G45*100/D45</f>
        <v>34.80278422273782</v>
      </c>
      <c r="I45" s="29"/>
      <c r="J45" s="29"/>
      <c r="K45" s="29"/>
      <c r="L45" s="29"/>
      <c r="M45" s="29"/>
      <c r="N45" s="29"/>
      <c r="O45" s="29">
        <v>150</v>
      </c>
      <c r="P45" s="29"/>
      <c r="Q45" s="29"/>
      <c r="R45" s="29"/>
      <c r="S45" s="29"/>
      <c r="T45" s="29"/>
      <c r="U45" s="29">
        <f>O45*100/G45</f>
        <v>100</v>
      </c>
      <c r="V45" s="29">
        <v>154</v>
      </c>
      <c r="W45" s="29">
        <v>35</v>
      </c>
      <c r="X45" s="42">
        <v>154</v>
      </c>
      <c r="Y45" s="50">
        <f>X45*100/E45</f>
        <v>35</v>
      </c>
      <c r="Z45" s="32"/>
      <c r="AA45" s="32"/>
      <c r="AB45" s="32"/>
      <c r="AC45" s="32"/>
      <c r="AD45" s="32"/>
      <c r="AE45" s="32"/>
    </row>
    <row r="46" spans="1:31" ht="15.75" x14ac:dyDescent="0.25">
      <c r="A46" s="5" t="s">
        <v>265</v>
      </c>
      <c r="B46" s="12" t="s">
        <v>63</v>
      </c>
      <c r="C46" s="11">
        <v>152.26</v>
      </c>
      <c r="D46" s="29">
        <v>634</v>
      </c>
      <c r="E46" s="29">
        <v>647</v>
      </c>
      <c r="F46" s="30">
        <f>E46/C46</f>
        <v>4.2493103901221598</v>
      </c>
      <c r="G46" s="29">
        <v>150</v>
      </c>
      <c r="H46" s="30">
        <f>G46*100/D46</f>
        <v>23.65930599369085</v>
      </c>
      <c r="I46" s="29"/>
      <c r="J46" s="29"/>
      <c r="K46" s="29"/>
      <c r="L46" s="29"/>
      <c r="M46" s="29"/>
      <c r="N46" s="29"/>
      <c r="O46" s="29">
        <v>73</v>
      </c>
      <c r="P46" s="29"/>
      <c r="Q46" s="29"/>
      <c r="R46" s="29"/>
      <c r="S46" s="29"/>
      <c r="T46" s="29"/>
      <c r="U46" s="29">
        <f>O46*100/G46</f>
        <v>48.666666666666664</v>
      </c>
      <c r="V46" s="29">
        <v>226</v>
      </c>
      <c r="W46" s="29">
        <v>35</v>
      </c>
      <c r="X46" s="42">
        <v>226</v>
      </c>
      <c r="Y46" s="50">
        <f>X46*100/E46</f>
        <v>34.930448222565687</v>
      </c>
      <c r="Z46" s="32"/>
      <c r="AA46" s="32"/>
      <c r="AB46" s="32"/>
      <c r="AC46" s="32"/>
      <c r="AD46" s="32"/>
      <c r="AE46" s="32"/>
    </row>
    <row r="47" spans="1:31" ht="38.25" x14ac:dyDescent="0.25">
      <c r="A47" s="5" t="s">
        <v>266</v>
      </c>
      <c r="B47" s="10" t="s">
        <v>65</v>
      </c>
      <c r="C47" s="13">
        <v>269.19799999999998</v>
      </c>
      <c r="D47" s="29">
        <v>228</v>
      </c>
      <c r="E47" s="29">
        <v>139</v>
      </c>
      <c r="F47" s="30">
        <f>E47/C47</f>
        <v>0.51634856128203033</v>
      </c>
      <c r="G47" s="29">
        <v>79</v>
      </c>
      <c r="H47" s="30">
        <f>G47*100/D47</f>
        <v>34.649122807017541</v>
      </c>
      <c r="I47" s="29"/>
      <c r="J47" s="29"/>
      <c r="K47" s="29"/>
      <c r="L47" s="29"/>
      <c r="M47" s="29"/>
      <c r="N47" s="29"/>
      <c r="O47" s="29">
        <v>22</v>
      </c>
      <c r="P47" s="29"/>
      <c r="Q47" s="29"/>
      <c r="R47" s="29"/>
      <c r="S47" s="29"/>
      <c r="T47" s="29"/>
      <c r="U47" s="29">
        <f>O47*100/G47</f>
        <v>27.848101265822784</v>
      </c>
      <c r="V47" s="29">
        <v>48</v>
      </c>
      <c r="W47" s="29">
        <v>35</v>
      </c>
      <c r="X47" s="42">
        <v>25</v>
      </c>
      <c r="Y47" s="50">
        <f>X47*100/E47</f>
        <v>17.985611510791365</v>
      </c>
      <c r="Z47" s="32"/>
      <c r="AA47" s="32"/>
      <c r="AB47" s="32"/>
      <c r="AC47" s="32"/>
      <c r="AD47" s="32"/>
      <c r="AE47" s="32"/>
    </row>
    <row r="48" spans="1:31" ht="15.75" customHeight="1" x14ac:dyDescent="0.25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 x14ac:dyDescent="0.25">
      <c r="A49" s="5" t="s">
        <v>69</v>
      </c>
      <c r="B49" s="6" t="s">
        <v>26</v>
      </c>
      <c r="C49" s="11">
        <v>257.81</v>
      </c>
      <c r="D49" s="29">
        <v>110</v>
      </c>
      <c r="E49" s="29">
        <v>49</v>
      </c>
      <c r="F49" s="33">
        <f t="shared" ref="F49:F54" si="3">E49/C49</f>
        <v>0.19006244909041542</v>
      </c>
      <c r="G49" s="29">
        <v>38</v>
      </c>
      <c r="H49" s="29">
        <f>G49*100/D49</f>
        <v>34.545454545454547</v>
      </c>
      <c r="I49" s="29">
        <v>0</v>
      </c>
      <c r="J49" s="29">
        <v>0</v>
      </c>
      <c r="K49" s="29">
        <v>0</v>
      </c>
      <c r="L49" s="29">
        <v>0</v>
      </c>
      <c r="M49" s="29">
        <v>38</v>
      </c>
      <c r="N49" s="29">
        <v>0</v>
      </c>
      <c r="O49" s="29">
        <v>12</v>
      </c>
      <c r="P49" s="29">
        <v>0</v>
      </c>
      <c r="Q49" s="29">
        <v>0</v>
      </c>
      <c r="R49" s="29">
        <v>0</v>
      </c>
      <c r="S49" s="29">
        <v>12</v>
      </c>
      <c r="T49" s="29">
        <v>0</v>
      </c>
      <c r="U49" s="29">
        <f>O49*100/G49</f>
        <v>31.578947368421051</v>
      </c>
      <c r="V49" s="29">
        <v>17</v>
      </c>
      <c r="W49" s="29">
        <v>35</v>
      </c>
      <c r="X49" s="29">
        <v>17</v>
      </c>
      <c r="Y49" s="29">
        <f>X49*100/E49</f>
        <v>34.693877551020407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ht="38.25" x14ac:dyDescent="0.25">
      <c r="A50" s="5" t="s">
        <v>70</v>
      </c>
      <c r="B50" s="6" t="s">
        <v>246</v>
      </c>
      <c r="C50" s="7">
        <v>177.816</v>
      </c>
      <c r="D50" s="29">
        <v>128</v>
      </c>
      <c r="E50" s="29">
        <v>171</v>
      </c>
      <c r="F50" s="33">
        <f t="shared" si="3"/>
        <v>0.96166824132811446</v>
      </c>
      <c r="G50" s="29">
        <v>38</v>
      </c>
      <c r="H50" s="29">
        <f>G50*100/D50</f>
        <v>29.6875</v>
      </c>
      <c r="I50" s="29"/>
      <c r="J50" s="29"/>
      <c r="K50" s="29"/>
      <c r="L50" s="29"/>
      <c r="M50" s="29"/>
      <c r="N50" s="29"/>
      <c r="O50" s="29">
        <v>0</v>
      </c>
      <c r="P50" s="29"/>
      <c r="Q50" s="29"/>
      <c r="R50" s="29"/>
      <c r="S50" s="29"/>
      <c r="T50" s="29"/>
      <c r="U50" s="29">
        <f>O50*100/G50</f>
        <v>0</v>
      </c>
      <c r="V50" s="29">
        <v>59</v>
      </c>
      <c r="W50" s="29">
        <v>35</v>
      </c>
      <c r="X50" s="42">
        <v>25</v>
      </c>
      <c r="Y50" s="29">
        <f>X50*100/E50</f>
        <v>14.619883040935672</v>
      </c>
      <c r="Z50" s="32"/>
      <c r="AA50" s="32"/>
      <c r="AB50" s="32"/>
      <c r="AC50" s="32"/>
      <c r="AD50" s="32"/>
      <c r="AE50" s="32"/>
    </row>
    <row r="51" spans="1:31" ht="15.75" x14ac:dyDescent="0.2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33">
        <f t="shared" si="3"/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29">
        <v>0</v>
      </c>
      <c r="V51" s="29">
        <v>0</v>
      </c>
      <c r="W51" s="29">
        <v>35</v>
      </c>
      <c r="X51" s="42">
        <v>0</v>
      </c>
      <c r="Y51" s="29">
        <v>0</v>
      </c>
      <c r="Z51" s="32"/>
      <c r="AA51" s="32"/>
      <c r="AB51" s="32"/>
      <c r="AC51" s="32"/>
      <c r="AD51" s="32"/>
      <c r="AE51" s="32"/>
    </row>
    <row r="52" spans="1:31" ht="25.5" x14ac:dyDescent="0.25">
      <c r="A52" s="5" t="s">
        <v>269</v>
      </c>
      <c r="B52" s="6" t="s">
        <v>248</v>
      </c>
      <c r="C52" s="11">
        <v>15.534000000000001</v>
      </c>
      <c r="D52" s="29">
        <v>15</v>
      </c>
      <c r="E52" s="29">
        <v>3</v>
      </c>
      <c r="F52" s="33">
        <f t="shared" si="3"/>
        <v>0.19312475859405176</v>
      </c>
      <c r="G52" s="29">
        <v>2</v>
      </c>
      <c r="H52" s="29">
        <f>G52*100/D52</f>
        <v>13.333333333333334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f>O52*100/G52</f>
        <v>0</v>
      </c>
      <c r="V52" s="29">
        <v>1</v>
      </c>
      <c r="W52" s="29">
        <v>35</v>
      </c>
      <c r="X52" s="42">
        <v>0</v>
      </c>
      <c r="Y52" s="29">
        <f>X52*100/E52</f>
        <v>0</v>
      </c>
      <c r="Z52" s="32"/>
      <c r="AA52" s="32"/>
      <c r="AB52" s="32"/>
      <c r="AC52" s="32"/>
      <c r="AD52" s="32"/>
      <c r="AE52" s="32"/>
    </row>
    <row r="53" spans="1:31" ht="25.5" x14ac:dyDescent="0.25">
      <c r="A53" s="5" t="s">
        <v>270</v>
      </c>
      <c r="B53" s="6" t="s">
        <v>249</v>
      </c>
      <c r="C53" s="11">
        <v>14.592000000000001</v>
      </c>
      <c r="D53" s="29">
        <v>7</v>
      </c>
      <c r="E53" s="29">
        <v>0</v>
      </c>
      <c r="F53" s="33">
        <f t="shared" si="3"/>
        <v>0</v>
      </c>
      <c r="G53" s="29">
        <v>0</v>
      </c>
      <c r="H53" s="29">
        <f>G53*100/D53</f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0</v>
      </c>
      <c r="W53" s="29">
        <v>35</v>
      </c>
      <c r="X53" s="42">
        <v>0</v>
      </c>
      <c r="Y53" s="29">
        <v>0</v>
      </c>
      <c r="Z53" s="32"/>
      <c r="AA53" s="32"/>
      <c r="AB53" s="32"/>
      <c r="AC53" s="32"/>
      <c r="AD53" s="32"/>
      <c r="AE53" s="32"/>
    </row>
    <row r="54" spans="1:31" ht="15.75" x14ac:dyDescent="0.25">
      <c r="A54" s="5" t="s">
        <v>271</v>
      </c>
      <c r="B54" s="20" t="s">
        <v>250</v>
      </c>
      <c r="C54" s="9">
        <v>9.7159999999999993</v>
      </c>
      <c r="D54" s="29">
        <v>9</v>
      </c>
      <c r="E54" s="29">
        <v>0</v>
      </c>
      <c r="F54" s="33">
        <f t="shared" si="3"/>
        <v>0</v>
      </c>
      <c r="G54" s="29">
        <v>0</v>
      </c>
      <c r="H54" s="29">
        <f>G54*100/D54</f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35</v>
      </c>
      <c r="X54" s="42">
        <v>0</v>
      </c>
      <c r="Y54" s="29">
        <v>0</v>
      </c>
      <c r="Z54" s="32"/>
      <c r="AA54" s="32"/>
      <c r="AB54" s="32"/>
      <c r="AC54" s="32"/>
      <c r="AD54" s="32"/>
      <c r="AE54" s="32"/>
    </row>
    <row r="55" spans="1:31" ht="15.75" customHeight="1" x14ac:dyDescent="0.25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 x14ac:dyDescent="0.25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 x14ac:dyDescent="0.25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ht="15.75" customHeight="1" x14ac:dyDescent="0.25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 x14ac:dyDescent="0.25">
      <c r="A59" s="5" t="s">
        <v>75</v>
      </c>
      <c r="B59" s="6" t="s">
        <v>45</v>
      </c>
      <c r="C59" s="11">
        <v>4100.01</v>
      </c>
      <c r="D59" s="29">
        <v>4415</v>
      </c>
      <c r="E59" s="29">
        <v>4018</v>
      </c>
      <c r="F59" s="30">
        <f>E59/C59</f>
        <v>0.9799976097619274</v>
      </c>
      <c r="G59" s="29">
        <v>1444</v>
      </c>
      <c r="H59" s="29">
        <v>19.600000000000001</v>
      </c>
      <c r="I59" s="29">
        <v>577</v>
      </c>
      <c r="J59" s="29">
        <v>0</v>
      </c>
      <c r="K59" s="29">
        <v>0</v>
      </c>
      <c r="L59" s="29">
        <v>0</v>
      </c>
      <c r="M59" s="29">
        <v>867</v>
      </c>
      <c r="N59" s="29">
        <v>0</v>
      </c>
      <c r="O59" s="29">
        <v>20</v>
      </c>
      <c r="P59" s="29">
        <v>0</v>
      </c>
      <c r="Q59" s="29">
        <v>0</v>
      </c>
      <c r="R59" s="29">
        <v>0</v>
      </c>
      <c r="S59" s="29">
        <v>20</v>
      </c>
      <c r="T59" s="29">
        <v>0</v>
      </c>
      <c r="U59" s="29">
        <f>O59*100/G59</f>
        <v>1.3850415512465375</v>
      </c>
      <c r="V59" s="29">
        <v>1406</v>
      </c>
      <c r="W59" s="29">
        <v>35</v>
      </c>
      <c r="X59" s="35">
        <v>1406</v>
      </c>
      <c r="Y59" s="35">
        <v>35</v>
      </c>
      <c r="Z59" s="35">
        <v>577</v>
      </c>
      <c r="AA59" s="35">
        <v>0</v>
      </c>
      <c r="AB59" s="35">
        <v>0</v>
      </c>
      <c r="AC59" s="35">
        <v>0</v>
      </c>
      <c r="AD59" s="35">
        <v>829</v>
      </c>
      <c r="AE59" s="35">
        <v>0</v>
      </c>
    </row>
    <row r="60" spans="1:31" s="36" customFormat="1" ht="15.75" x14ac:dyDescent="0.25">
      <c r="A60" s="5" t="s">
        <v>76</v>
      </c>
      <c r="B60" s="6" t="s">
        <v>74</v>
      </c>
      <c r="C60" s="11">
        <v>1069.01</v>
      </c>
      <c r="D60" s="29">
        <v>3626</v>
      </c>
      <c r="E60" s="29">
        <v>3677</v>
      </c>
      <c r="F60" s="30">
        <f>E60/C60</f>
        <v>3.4396310605139333</v>
      </c>
      <c r="G60" s="29">
        <v>1269</v>
      </c>
      <c r="H60" s="29">
        <v>34.9</v>
      </c>
      <c r="I60" s="29"/>
      <c r="J60" s="29"/>
      <c r="K60" s="29"/>
      <c r="L60" s="29"/>
      <c r="M60" s="29"/>
      <c r="N60" s="29"/>
      <c r="O60" s="29">
        <v>1250</v>
      </c>
      <c r="P60" s="29"/>
      <c r="Q60" s="29"/>
      <c r="R60" s="29"/>
      <c r="S60" s="29"/>
      <c r="T60" s="29"/>
      <c r="U60" s="29">
        <f>O60*100/G60</f>
        <v>98.502758077226162</v>
      </c>
      <c r="V60" s="29">
        <v>1286</v>
      </c>
      <c r="W60" s="29">
        <v>35</v>
      </c>
      <c r="X60" s="35">
        <v>1286</v>
      </c>
      <c r="Y60" s="35">
        <f>X60*100/E60</f>
        <v>34.974163720424258</v>
      </c>
      <c r="Z60" s="35"/>
      <c r="AA60" s="35"/>
      <c r="AB60" s="35"/>
      <c r="AC60" s="35"/>
      <c r="AD60" s="35"/>
      <c r="AE60" s="35"/>
    </row>
    <row r="61" spans="1:31" ht="15.75" customHeight="1" x14ac:dyDescent="0.25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 x14ac:dyDescent="0.25">
      <c r="A62" s="5" t="s">
        <v>84</v>
      </c>
      <c r="B62" s="6" t="s">
        <v>26</v>
      </c>
      <c r="C62" s="11">
        <v>228.05840000000001</v>
      </c>
      <c r="D62" s="28">
        <v>67</v>
      </c>
      <c r="E62" s="28">
        <v>59</v>
      </c>
      <c r="F62" s="46">
        <f>E62/C62</f>
        <v>0.25870566486478902</v>
      </c>
      <c r="G62" s="28">
        <v>23</v>
      </c>
      <c r="H62" s="28">
        <f>G62*100/D62</f>
        <v>34.328358208955223</v>
      </c>
      <c r="I62" s="28">
        <v>0</v>
      </c>
      <c r="J62" s="28">
        <v>0</v>
      </c>
      <c r="K62" s="28">
        <v>0</v>
      </c>
      <c r="L62" s="28">
        <v>0</v>
      </c>
      <c r="M62" s="28">
        <v>23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f>O62*100/G62</f>
        <v>0</v>
      </c>
      <c r="V62" s="28">
        <v>20</v>
      </c>
      <c r="W62" s="28">
        <v>35</v>
      </c>
      <c r="X62" s="28">
        <v>20</v>
      </c>
      <c r="Y62" s="28">
        <f>X62*100/E62</f>
        <v>33.898305084745765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</row>
    <row r="63" spans="1:31" s="36" customFormat="1" ht="38.25" x14ac:dyDescent="0.25">
      <c r="A63" s="5" t="s">
        <v>85</v>
      </c>
      <c r="B63" s="10" t="s">
        <v>71</v>
      </c>
      <c r="C63" s="11">
        <v>80.239999999999995</v>
      </c>
      <c r="D63" s="28">
        <v>32</v>
      </c>
      <c r="E63" s="28">
        <v>23</v>
      </c>
      <c r="F63" s="46">
        <f>E63/C63</f>
        <v>0.28664007976071787</v>
      </c>
      <c r="G63" s="28">
        <v>11</v>
      </c>
      <c r="H63" s="28">
        <f>G63*100/D63</f>
        <v>34.375</v>
      </c>
      <c r="I63" s="28"/>
      <c r="J63" s="28"/>
      <c r="K63" s="28"/>
      <c r="L63" s="28"/>
      <c r="M63" s="28"/>
      <c r="N63" s="28"/>
      <c r="O63" s="28">
        <v>0</v>
      </c>
      <c r="P63" s="28"/>
      <c r="Q63" s="28"/>
      <c r="R63" s="28"/>
      <c r="S63" s="28"/>
      <c r="T63" s="28"/>
      <c r="U63" s="28">
        <f>O63*100/G63</f>
        <v>0</v>
      </c>
      <c r="V63" s="28">
        <v>8</v>
      </c>
      <c r="W63" s="28">
        <v>35</v>
      </c>
      <c r="X63" s="28">
        <v>3</v>
      </c>
      <c r="Y63" s="28">
        <f>X63*100/E63</f>
        <v>13.043478260869565</v>
      </c>
      <c r="Z63" s="51"/>
      <c r="AA63" s="51"/>
      <c r="AB63" s="51"/>
      <c r="AC63" s="51"/>
      <c r="AD63" s="51"/>
      <c r="AE63" s="51"/>
    </row>
    <row r="64" spans="1:31" ht="15.75" customHeight="1" x14ac:dyDescent="0.25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 x14ac:dyDescent="0.25">
      <c r="A65" s="5" t="s">
        <v>88</v>
      </c>
      <c r="B65" s="6" t="s">
        <v>45</v>
      </c>
      <c r="C65" s="11">
        <v>311.08</v>
      </c>
      <c r="D65" s="29">
        <v>0</v>
      </c>
      <c r="E65" s="29">
        <v>0</v>
      </c>
      <c r="F65" s="29">
        <v>0</v>
      </c>
      <c r="G65" s="29">
        <v>33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s="36" customFormat="1" ht="38.25" x14ac:dyDescent="0.25">
      <c r="A66" s="5" t="s">
        <v>89</v>
      </c>
      <c r="B66" s="6" t="s">
        <v>77</v>
      </c>
      <c r="C66" s="11">
        <v>291.77</v>
      </c>
      <c r="D66" s="29">
        <v>0</v>
      </c>
      <c r="E66" s="29">
        <v>4</v>
      </c>
      <c r="F66" s="30">
        <f t="shared" ref="F66:F73" si="4">E66/C66</f>
        <v>1.3709428659560614E-2</v>
      </c>
      <c r="G66" s="38">
        <v>0</v>
      </c>
      <c r="H66" s="33">
        <v>0</v>
      </c>
      <c r="I66" s="29"/>
      <c r="J66" s="29"/>
      <c r="K66" s="29"/>
      <c r="L66" s="38"/>
      <c r="M66" s="29"/>
      <c r="N66" s="29"/>
      <c r="O66" s="29">
        <v>0</v>
      </c>
      <c r="P66" s="38"/>
      <c r="Q66" s="29"/>
      <c r="R66" s="38"/>
      <c r="S66" s="29"/>
      <c r="T66" s="29"/>
      <c r="U66" s="29">
        <v>0</v>
      </c>
      <c r="V66" s="29">
        <v>1</v>
      </c>
      <c r="W66" s="29">
        <v>35</v>
      </c>
      <c r="X66" s="42">
        <v>1</v>
      </c>
      <c r="Y66" s="29">
        <f t="shared" ref="Y66:Y73" si="5">X66*100/E66</f>
        <v>25</v>
      </c>
      <c r="Z66" s="42"/>
      <c r="AA66" s="42"/>
      <c r="AB66" s="42"/>
      <c r="AC66" s="42"/>
      <c r="AD66" s="42"/>
      <c r="AE66" s="42"/>
    </row>
    <row r="67" spans="1:31" s="36" customFormat="1" ht="38.25" x14ac:dyDescent="0.25">
      <c r="A67" s="5" t="s">
        <v>91</v>
      </c>
      <c r="B67" s="6" t="s">
        <v>78</v>
      </c>
      <c r="C67" s="11">
        <v>16</v>
      </c>
      <c r="D67" s="29">
        <v>11</v>
      </c>
      <c r="E67" s="29">
        <v>12</v>
      </c>
      <c r="F67" s="30">
        <f t="shared" si="4"/>
        <v>0.75</v>
      </c>
      <c r="G67" s="38">
        <v>3</v>
      </c>
      <c r="H67" s="33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29">
        <v>0</v>
      </c>
      <c r="V67" s="29">
        <v>4</v>
      </c>
      <c r="W67" s="29">
        <v>35</v>
      </c>
      <c r="X67" s="42">
        <v>4</v>
      </c>
      <c r="Y67" s="29">
        <f t="shared" si="5"/>
        <v>33.333333333333336</v>
      </c>
      <c r="Z67" s="42"/>
      <c r="AA67" s="42"/>
      <c r="AB67" s="42"/>
      <c r="AC67" s="42"/>
      <c r="AD67" s="42"/>
      <c r="AE67" s="42"/>
    </row>
    <row r="68" spans="1:31" s="36" customFormat="1" ht="38.25" x14ac:dyDescent="0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30">
        <f t="shared" si="4"/>
        <v>0</v>
      </c>
      <c r="G68" s="38">
        <v>0</v>
      </c>
      <c r="H68" s="33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0</v>
      </c>
      <c r="X68" s="42">
        <v>0</v>
      </c>
      <c r="Y68" s="29">
        <v>0</v>
      </c>
      <c r="Z68" s="42"/>
      <c r="AA68" s="42"/>
      <c r="AB68" s="42"/>
      <c r="AC68" s="42"/>
      <c r="AD68" s="42"/>
      <c r="AE68" s="42"/>
    </row>
    <row r="69" spans="1:31" s="36" customFormat="1" ht="15.75" x14ac:dyDescent="0.2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9</v>
      </c>
      <c r="F69" s="30">
        <f t="shared" si="4"/>
        <v>1.0301018656289345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3</v>
      </c>
      <c r="W69" s="29">
        <v>35</v>
      </c>
      <c r="X69" s="42">
        <v>0</v>
      </c>
      <c r="Y69" s="29">
        <f t="shared" si="5"/>
        <v>0</v>
      </c>
      <c r="Z69" s="42"/>
      <c r="AA69" s="42"/>
      <c r="AB69" s="42"/>
      <c r="AC69" s="42"/>
      <c r="AD69" s="42"/>
      <c r="AE69" s="42"/>
    </row>
    <row r="70" spans="1:31" s="36" customFormat="1" ht="15.75" x14ac:dyDescent="0.2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30">
        <f t="shared" si="4"/>
        <v>0</v>
      </c>
      <c r="G70" s="38">
        <v>0</v>
      </c>
      <c r="H70" s="33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0</v>
      </c>
      <c r="X70" s="42">
        <v>0</v>
      </c>
      <c r="Y70" s="29">
        <v>0</v>
      </c>
      <c r="Z70" s="42"/>
      <c r="AA70" s="42"/>
      <c r="AB70" s="42"/>
      <c r="AC70" s="42"/>
      <c r="AD70" s="42"/>
      <c r="AE70" s="42"/>
    </row>
    <row r="71" spans="1:31" s="36" customFormat="1" ht="15.75" x14ac:dyDescent="0.2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30">
        <f t="shared" si="4"/>
        <v>0</v>
      </c>
      <c r="G71" s="38">
        <v>0</v>
      </c>
      <c r="H71" s="33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0</v>
      </c>
      <c r="X71" s="42">
        <v>0</v>
      </c>
      <c r="Y71" s="29">
        <v>0</v>
      </c>
      <c r="Z71" s="42"/>
      <c r="AA71" s="42"/>
      <c r="AB71" s="42"/>
      <c r="AC71" s="42"/>
      <c r="AD71" s="42"/>
      <c r="AE71" s="42"/>
    </row>
    <row r="72" spans="1:31" s="36" customFormat="1" ht="15.75" x14ac:dyDescent="0.2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30">
        <f t="shared" si="4"/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0</v>
      </c>
      <c r="X72" s="42">
        <v>0</v>
      </c>
      <c r="Y72" s="29">
        <v>0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344</v>
      </c>
      <c r="B73" s="12" t="s">
        <v>345</v>
      </c>
      <c r="C73" s="11">
        <v>58.037999999999997</v>
      </c>
      <c r="D73" s="29">
        <v>53</v>
      </c>
      <c r="E73" s="29">
        <v>91</v>
      </c>
      <c r="F73" s="30">
        <f t="shared" si="4"/>
        <v>1.5679382473551813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31</v>
      </c>
      <c r="W73" s="29">
        <v>35</v>
      </c>
      <c r="X73" s="42">
        <v>24</v>
      </c>
      <c r="Y73" s="29">
        <f t="shared" si="5"/>
        <v>26.373626373626372</v>
      </c>
      <c r="Z73" s="42"/>
      <c r="AA73" s="42"/>
      <c r="AB73" s="42"/>
      <c r="AC73" s="42"/>
      <c r="AD73" s="42"/>
      <c r="AE73" s="42"/>
    </row>
    <row r="74" spans="1:31" ht="15.75" x14ac:dyDescent="0.2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 x14ac:dyDescent="0.25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ht="38.25" x14ac:dyDescent="0.25">
      <c r="A76" s="16" t="s">
        <v>98</v>
      </c>
      <c r="B76" s="10" t="s">
        <v>86</v>
      </c>
      <c r="C76" s="13">
        <v>119.99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/>
      <c r="AA76" s="28"/>
      <c r="AB76" s="28"/>
      <c r="AC76" s="28"/>
      <c r="AD76" s="28"/>
      <c r="AE76" s="28"/>
    </row>
    <row r="77" spans="1:31" x14ac:dyDescent="0.25">
      <c r="A77" s="16" t="s">
        <v>100</v>
      </c>
      <c r="B77" s="10" t="s">
        <v>87</v>
      </c>
      <c r="C77" s="13">
        <v>273.73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 ht="15.75" customHeight="1" x14ac:dyDescent="0.25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 x14ac:dyDescent="0.25">
      <c r="A79" s="14" t="s">
        <v>107</v>
      </c>
      <c r="B79" s="10" t="s">
        <v>45</v>
      </c>
      <c r="C79" s="11">
        <v>204.64</v>
      </c>
      <c r="D79" s="29">
        <v>474</v>
      </c>
      <c r="E79" s="29">
        <v>153</v>
      </c>
      <c r="F79" s="30">
        <f>E79/C79</f>
        <v>0.74765441751368267</v>
      </c>
      <c r="G79" s="29">
        <v>165</v>
      </c>
      <c r="H79" s="33">
        <f>G79*100/D79</f>
        <v>34.810126582278478</v>
      </c>
      <c r="I79" s="29">
        <v>0</v>
      </c>
      <c r="J79" s="29">
        <v>0</v>
      </c>
      <c r="K79" s="29">
        <v>0</v>
      </c>
      <c r="L79" s="29">
        <v>0</v>
      </c>
      <c r="M79" s="29">
        <v>165</v>
      </c>
      <c r="N79" s="29">
        <v>0</v>
      </c>
      <c r="O79" s="29">
        <v>48</v>
      </c>
      <c r="P79" s="29">
        <v>0</v>
      </c>
      <c r="Q79" s="29">
        <v>0</v>
      </c>
      <c r="R79" s="29">
        <v>0</v>
      </c>
      <c r="S79" s="29">
        <v>48</v>
      </c>
      <c r="T79" s="29">
        <v>0</v>
      </c>
      <c r="U79" s="29">
        <f>O79*100/G79</f>
        <v>29.09090909090909</v>
      </c>
      <c r="V79" s="29">
        <v>53</v>
      </c>
      <c r="W79" s="29">
        <v>35</v>
      </c>
      <c r="X79" s="42">
        <v>53</v>
      </c>
      <c r="Y79" s="50">
        <f>X79*100/E79</f>
        <v>34.640522875816991</v>
      </c>
      <c r="Z79" s="42">
        <v>0</v>
      </c>
      <c r="AA79" s="42">
        <v>0</v>
      </c>
      <c r="AB79" s="42">
        <v>0</v>
      </c>
      <c r="AC79" s="42">
        <v>0</v>
      </c>
      <c r="AD79" s="42">
        <v>53</v>
      </c>
      <c r="AE79" s="42">
        <v>0</v>
      </c>
    </row>
    <row r="80" spans="1:31" s="36" customFormat="1" ht="15.75" x14ac:dyDescent="0.25">
      <c r="A80" s="14" t="s">
        <v>108</v>
      </c>
      <c r="B80" s="6" t="s">
        <v>90</v>
      </c>
      <c r="C80" s="11">
        <v>699.95899999999995</v>
      </c>
      <c r="D80" s="29">
        <v>2911</v>
      </c>
      <c r="E80" s="29">
        <v>2912</v>
      </c>
      <c r="F80" s="30">
        <f>E80/C80</f>
        <v>4.1602436714150404</v>
      </c>
      <c r="G80" s="29">
        <v>1018</v>
      </c>
      <c r="H80" s="33">
        <f>G80*100/D80</f>
        <v>34.970800412229472</v>
      </c>
      <c r="I80" s="29"/>
      <c r="J80" s="29"/>
      <c r="K80" s="29"/>
      <c r="L80" s="29"/>
      <c r="M80" s="29"/>
      <c r="N80" s="29"/>
      <c r="O80" s="29">
        <v>650</v>
      </c>
      <c r="P80" s="29"/>
      <c r="Q80" s="29"/>
      <c r="R80" s="29"/>
      <c r="S80" s="29"/>
      <c r="T80" s="29"/>
      <c r="U80" s="29">
        <f>O80*100/G80</f>
        <v>63.850687622789785</v>
      </c>
      <c r="V80" s="29">
        <v>1019</v>
      </c>
      <c r="W80" s="29">
        <v>35</v>
      </c>
      <c r="X80" s="42">
        <v>1019</v>
      </c>
      <c r="Y80" s="50">
        <f>X80*100/E80</f>
        <v>34.993131868131869</v>
      </c>
      <c r="Z80" s="42"/>
      <c r="AA80" s="42"/>
      <c r="AB80" s="42"/>
      <c r="AC80" s="42"/>
      <c r="AD80" s="42"/>
      <c r="AE80" s="42"/>
    </row>
    <row r="81" spans="1:31" s="36" customFormat="1" ht="25.5" x14ac:dyDescent="0.25">
      <c r="A81" s="14" t="s">
        <v>110</v>
      </c>
      <c r="B81" s="6" t="s">
        <v>92</v>
      </c>
      <c r="C81" s="11">
        <v>354.61</v>
      </c>
      <c r="D81" s="29">
        <v>1921</v>
      </c>
      <c r="E81" s="29">
        <v>2572</v>
      </c>
      <c r="F81" s="30">
        <f>E81/C81</f>
        <v>7.25303854939229</v>
      </c>
      <c r="G81" s="29">
        <v>670</v>
      </c>
      <c r="H81" s="33">
        <f>G81*100/D81</f>
        <v>34.877667881311815</v>
      </c>
      <c r="I81" s="29"/>
      <c r="J81" s="29"/>
      <c r="K81" s="29"/>
      <c r="L81" s="29"/>
      <c r="M81" s="29"/>
      <c r="N81" s="29"/>
      <c r="O81" s="29">
        <v>75</v>
      </c>
      <c r="P81" s="29"/>
      <c r="Q81" s="29"/>
      <c r="R81" s="29"/>
      <c r="S81" s="29"/>
      <c r="T81" s="29"/>
      <c r="U81" s="29">
        <f>O81*100/G81</f>
        <v>11.194029850746269</v>
      </c>
      <c r="V81" s="29">
        <v>900</v>
      </c>
      <c r="W81" s="29">
        <v>35</v>
      </c>
      <c r="X81" s="42">
        <v>900</v>
      </c>
      <c r="Y81" s="50">
        <f>X81*100/E81</f>
        <v>34.992223950233281</v>
      </c>
      <c r="Z81" s="42"/>
      <c r="AA81" s="42"/>
      <c r="AB81" s="42"/>
      <c r="AC81" s="42"/>
      <c r="AD81" s="42"/>
      <c r="AE81" s="42"/>
    </row>
    <row r="82" spans="1:31" s="36" customFormat="1" ht="15.75" x14ac:dyDescent="0.25">
      <c r="A82" s="14" t="s">
        <v>112</v>
      </c>
      <c r="B82" s="6" t="s">
        <v>94</v>
      </c>
      <c r="C82" s="7">
        <v>22.882999999999999</v>
      </c>
      <c r="D82" s="29">
        <v>132</v>
      </c>
      <c r="E82" s="29">
        <v>132</v>
      </c>
      <c r="F82" s="30">
        <f>E82/C82</f>
        <v>5.7684744133199324</v>
      </c>
      <c r="G82" s="29">
        <v>42</v>
      </c>
      <c r="H82" s="33">
        <f>G82*100/D82</f>
        <v>31.818181818181817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f>O82*100/G82</f>
        <v>0</v>
      </c>
      <c r="V82" s="29">
        <v>46</v>
      </c>
      <c r="W82" s="29">
        <v>35</v>
      </c>
      <c r="X82" s="42">
        <v>46</v>
      </c>
      <c r="Y82" s="50">
        <f>X82*100/E82</f>
        <v>34.848484848484851</v>
      </c>
      <c r="Z82" s="42"/>
      <c r="AA82" s="42"/>
      <c r="AB82" s="42"/>
      <c r="AC82" s="42"/>
      <c r="AD82" s="42"/>
      <c r="AE82" s="42"/>
    </row>
    <row r="83" spans="1:31" s="36" customFormat="1" ht="15.75" x14ac:dyDescent="0.25">
      <c r="A83" s="14" t="s">
        <v>278</v>
      </c>
      <c r="B83" s="6" t="s">
        <v>96</v>
      </c>
      <c r="C83" s="11">
        <v>812.9</v>
      </c>
      <c r="D83" s="29">
        <v>2064</v>
      </c>
      <c r="E83" s="29">
        <v>2456</v>
      </c>
      <c r="F83" s="30">
        <f>E83/C83</f>
        <v>3.0212818304834546</v>
      </c>
      <c r="G83" s="29">
        <v>722</v>
      </c>
      <c r="H83" s="33">
        <f>G83*100/D83</f>
        <v>34.980620155038757</v>
      </c>
      <c r="I83" s="29"/>
      <c r="J83" s="29"/>
      <c r="K83" s="29"/>
      <c r="L83" s="29"/>
      <c r="M83" s="29"/>
      <c r="N83" s="29"/>
      <c r="O83" s="29">
        <v>722</v>
      </c>
      <c r="P83" s="29"/>
      <c r="Q83" s="29"/>
      <c r="R83" s="29"/>
      <c r="S83" s="29"/>
      <c r="T83" s="29"/>
      <c r="U83" s="29">
        <f>O83*100/G83</f>
        <v>100</v>
      </c>
      <c r="V83" s="29">
        <v>859</v>
      </c>
      <c r="W83" s="29">
        <v>35</v>
      </c>
      <c r="X83" s="42">
        <v>859</v>
      </c>
      <c r="Y83" s="50">
        <f>X83*100/E83</f>
        <v>34.975570032573287</v>
      </c>
      <c r="Z83" s="42"/>
      <c r="AA83" s="42"/>
      <c r="AB83" s="42"/>
      <c r="AC83" s="42"/>
      <c r="AD83" s="42"/>
      <c r="AE83" s="42"/>
    </row>
    <row r="84" spans="1:31" ht="15.75" customHeight="1" x14ac:dyDescent="0.25">
      <c r="A84" s="143" t="s">
        <v>279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31" s="36" customFormat="1" ht="15.75" x14ac:dyDescent="0.25">
      <c r="A85" s="14" t="s">
        <v>114</v>
      </c>
      <c r="B85" s="10" t="s">
        <v>45</v>
      </c>
      <c r="C85" s="11">
        <v>559.524</v>
      </c>
      <c r="D85" s="29">
        <v>473</v>
      </c>
      <c r="E85" s="29">
        <v>336</v>
      </c>
      <c r="F85" s="30">
        <f>E85/C85</f>
        <v>0.60051043386878844</v>
      </c>
      <c r="G85" s="29">
        <v>165</v>
      </c>
      <c r="H85" s="33">
        <f>G85*100/D85</f>
        <v>34.883720930232556</v>
      </c>
      <c r="I85" s="29">
        <v>0</v>
      </c>
      <c r="J85" s="29">
        <v>0</v>
      </c>
      <c r="K85" s="29">
        <v>0</v>
      </c>
      <c r="L85" s="29">
        <v>0</v>
      </c>
      <c r="M85" s="29">
        <v>165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f>O85*100/G85</f>
        <v>0</v>
      </c>
      <c r="V85" s="29">
        <v>117</v>
      </c>
      <c r="W85" s="29">
        <v>35</v>
      </c>
      <c r="X85" s="42">
        <v>117</v>
      </c>
      <c r="Y85" s="50">
        <f>X85*100/E85</f>
        <v>34.821428571428569</v>
      </c>
      <c r="Z85" s="42">
        <v>0</v>
      </c>
      <c r="AA85" s="42">
        <v>0</v>
      </c>
      <c r="AB85" s="42">
        <v>0</v>
      </c>
      <c r="AC85" s="42">
        <v>0</v>
      </c>
      <c r="AD85" s="42">
        <v>117</v>
      </c>
      <c r="AE85" s="42">
        <v>0</v>
      </c>
    </row>
    <row r="86" spans="1:31" ht="25.5" x14ac:dyDescent="0.25">
      <c r="A86" s="14" t="s">
        <v>115</v>
      </c>
      <c r="B86" s="10" t="s">
        <v>99</v>
      </c>
      <c r="C86" s="11">
        <v>396.81</v>
      </c>
      <c r="D86" s="29">
        <v>711</v>
      </c>
      <c r="E86" s="29">
        <v>597</v>
      </c>
      <c r="F86" s="30">
        <f t="shared" ref="F86:F92" si="6">E86/C86</f>
        <v>1.504498374536932</v>
      </c>
      <c r="G86" s="29">
        <v>229</v>
      </c>
      <c r="H86" s="33">
        <f t="shared" ref="H86:H92" si="7">G86*100/D86</f>
        <v>32.20815752461322</v>
      </c>
      <c r="I86" s="29"/>
      <c r="J86" s="29"/>
      <c r="K86" s="29"/>
      <c r="L86" s="29"/>
      <c r="M86" s="29"/>
      <c r="N86" s="29"/>
      <c r="O86" s="29">
        <v>200</v>
      </c>
      <c r="P86" s="29"/>
      <c r="Q86" s="29"/>
      <c r="R86" s="29"/>
      <c r="S86" s="29"/>
      <c r="T86" s="29"/>
      <c r="U86" s="29">
        <f t="shared" ref="U86:U92" si="8">O86*100/G86</f>
        <v>87.336244541484717</v>
      </c>
      <c r="V86" s="29">
        <v>208</v>
      </c>
      <c r="W86" s="29">
        <v>35</v>
      </c>
      <c r="X86" s="42">
        <v>208</v>
      </c>
      <c r="Y86" s="50">
        <f t="shared" ref="Y86:Y92" si="9">X86*100/E86</f>
        <v>34.840871021775541</v>
      </c>
      <c r="Z86" s="32"/>
      <c r="AA86" s="32"/>
      <c r="AB86" s="32"/>
      <c r="AC86" s="32"/>
      <c r="AD86" s="32"/>
      <c r="AE86" s="32"/>
    </row>
    <row r="87" spans="1:31" ht="15.75" x14ac:dyDescent="0.25">
      <c r="A87" s="14"/>
      <c r="B87" s="10" t="s">
        <v>101</v>
      </c>
      <c r="C87" s="11">
        <v>143.51</v>
      </c>
      <c r="D87" s="29">
        <v>211</v>
      </c>
      <c r="E87" s="29">
        <v>228</v>
      </c>
      <c r="F87" s="30">
        <f t="shared" si="6"/>
        <v>1.5887394606647622</v>
      </c>
      <c r="G87" s="29">
        <v>73</v>
      </c>
      <c r="H87" s="33">
        <f t="shared" si="7"/>
        <v>34.597156398104268</v>
      </c>
      <c r="I87" s="29"/>
      <c r="J87" s="29"/>
      <c r="K87" s="29"/>
      <c r="L87" s="29"/>
      <c r="M87" s="29"/>
      <c r="N87" s="29"/>
      <c r="O87" s="29">
        <v>40</v>
      </c>
      <c r="P87" s="29"/>
      <c r="Q87" s="29"/>
      <c r="R87" s="29"/>
      <c r="S87" s="29"/>
      <c r="T87" s="29"/>
      <c r="U87" s="29">
        <f t="shared" si="8"/>
        <v>54.794520547945204</v>
      </c>
      <c r="V87" s="29">
        <v>79</v>
      </c>
      <c r="W87" s="29">
        <v>35</v>
      </c>
      <c r="X87" s="42">
        <v>79</v>
      </c>
      <c r="Y87" s="50">
        <f t="shared" si="9"/>
        <v>34.649122807017541</v>
      </c>
      <c r="Z87" s="32"/>
      <c r="AA87" s="32"/>
      <c r="AB87" s="32"/>
      <c r="AC87" s="32"/>
      <c r="AD87" s="32"/>
      <c r="AE87" s="32"/>
    </row>
    <row r="88" spans="1:31" ht="15.75" x14ac:dyDescent="0.25">
      <c r="A88" s="14" t="s">
        <v>118</v>
      </c>
      <c r="B88" s="10" t="s">
        <v>102</v>
      </c>
      <c r="C88" s="7">
        <v>29.94</v>
      </c>
      <c r="D88" s="29">
        <v>63</v>
      </c>
      <c r="E88" s="29">
        <v>32</v>
      </c>
      <c r="F88" s="30">
        <f t="shared" si="6"/>
        <v>1.0688042752171008</v>
      </c>
      <c r="G88" s="29">
        <v>22</v>
      </c>
      <c r="H88" s="33">
        <f t="shared" si="7"/>
        <v>34.920634920634917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f t="shared" si="8"/>
        <v>0</v>
      </c>
      <c r="V88" s="29">
        <v>11</v>
      </c>
      <c r="W88" s="29">
        <v>35</v>
      </c>
      <c r="X88" s="42">
        <v>11</v>
      </c>
      <c r="Y88" s="50">
        <f t="shared" si="9"/>
        <v>34.375</v>
      </c>
      <c r="Z88" s="32"/>
      <c r="AA88" s="32"/>
      <c r="AB88" s="32"/>
      <c r="AC88" s="32"/>
      <c r="AD88" s="32"/>
      <c r="AE88" s="32"/>
    </row>
    <row r="89" spans="1:31" ht="15.75" x14ac:dyDescent="0.25">
      <c r="A89" s="14" t="s">
        <v>120</v>
      </c>
      <c r="B89" s="10" t="s">
        <v>103</v>
      </c>
      <c r="C89" s="7">
        <v>39.04</v>
      </c>
      <c r="D89" s="29">
        <v>67</v>
      </c>
      <c r="E89" s="29">
        <v>66</v>
      </c>
      <c r="F89" s="30">
        <f t="shared" si="6"/>
        <v>1.6905737704918034</v>
      </c>
      <c r="G89" s="29">
        <v>23</v>
      </c>
      <c r="H89" s="33">
        <f t="shared" si="7"/>
        <v>34.328358208955223</v>
      </c>
      <c r="I89" s="29"/>
      <c r="J89" s="29"/>
      <c r="K89" s="29"/>
      <c r="L89" s="29"/>
      <c r="M89" s="29"/>
      <c r="N89" s="29"/>
      <c r="O89" s="29">
        <v>23</v>
      </c>
      <c r="P89" s="29"/>
      <c r="Q89" s="29"/>
      <c r="R89" s="29"/>
      <c r="S89" s="29"/>
      <c r="T89" s="29"/>
      <c r="U89" s="29">
        <f t="shared" si="8"/>
        <v>100</v>
      </c>
      <c r="V89" s="29">
        <v>23</v>
      </c>
      <c r="W89" s="29">
        <v>35</v>
      </c>
      <c r="X89" s="42">
        <v>23</v>
      </c>
      <c r="Y89" s="50">
        <f t="shared" si="9"/>
        <v>34.848484848484851</v>
      </c>
      <c r="Z89" s="32"/>
      <c r="AA89" s="32"/>
      <c r="AB89" s="32"/>
      <c r="AC89" s="32"/>
      <c r="AD89" s="32"/>
      <c r="AE89" s="32"/>
    </row>
    <row r="90" spans="1:31" ht="15.75" x14ac:dyDescent="0.25">
      <c r="A90" s="14" t="s">
        <v>122</v>
      </c>
      <c r="B90" s="10" t="s">
        <v>104</v>
      </c>
      <c r="C90" s="7">
        <v>21.24</v>
      </c>
      <c r="D90" s="29">
        <v>0</v>
      </c>
      <c r="E90" s="29">
        <v>0</v>
      </c>
      <c r="F90" s="30">
        <f t="shared" si="6"/>
        <v>0</v>
      </c>
      <c r="G90" s="29">
        <v>0</v>
      </c>
      <c r="H90" s="33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35</v>
      </c>
      <c r="X90" s="42">
        <v>0</v>
      </c>
      <c r="Y90" s="50">
        <v>0</v>
      </c>
      <c r="Z90" s="32"/>
      <c r="AA90" s="32"/>
      <c r="AB90" s="32"/>
      <c r="AC90" s="32"/>
      <c r="AD90" s="32"/>
      <c r="AE90" s="32"/>
    </row>
    <row r="91" spans="1:31" ht="15.75" x14ac:dyDescent="0.25">
      <c r="A91" s="14" t="s">
        <v>280</v>
      </c>
      <c r="B91" s="10" t="s">
        <v>105</v>
      </c>
      <c r="C91" s="11">
        <v>95.58</v>
      </c>
      <c r="D91" s="29">
        <v>87</v>
      </c>
      <c r="E91" s="29">
        <v>143</v>
      </c>
      <c r="F91" s="30">
        <f t="shared" si="6"/>
        <v>1.4961288972588407</v>
      </c>
      <c r="G91" s="29">
        <v>30</v>
      </c>
      <c r="H91" s="33">
        <f t="shared" si="7"/>
        <v>34.482758620689658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f t="shared" si="8"/>
        <v>0</v>
      </c>
      <c r="V91" s="29">
        <v>50</v>
      </c>
      <c r="W91" s="29">
        <v>35</v>
      </c>
      <c r="X91" s="42">
        <v>50</v>
      </c>
      <c r="Y91" s="50">
        <f t="shared" si="9"/>
        <v>34.965034965034967</v>
      </c>
      <c r="Z91" s="32"/>
      <c r="AA91" s="32"/>
      <c r="AB91" s="32"/>
      <c r="AC91" s="32"/>
      <c r="AD91" s="32"/>
      <c r="AE91" s="32"/>
    </row>
    <row r="92" spans="1:31" s="36" customFormat="1" ht="27.75" customHeight="1" x14ac:dyDescent="0.25">
      <c r="A92" s="14" t="s">
        <v>281</v>
      </c>
      <c r="B92" s="10" t="s">
        <v>106</v>
      </c>
      <c r="C92" s="11">
        <v>140.62</v>
      </c>
      <c r="D92" s="29">
        <v>338</v>
      </c>
      <c r="E92" s="29">
        <v>187</v>
      </c>
      <c r="F92" s="30">
        <f t="shared" si="6"/>
        <v>1.3298250604465935</v>
      </c>
      <c r="G92" s="29">
        <v>117</v>
      </c>
      <c r="H92" s="33">
        <f t="shared" si="7"/>
        <v>34.615384615384613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f t="shared" si="8"/>
        <v>0</v>
      </c>
      <c r="V92" s="29">
        <v>65</v>
      </c>
      <c r="W92" s="29">
        <v>35</v>
      </c>
      <c r="X92" s="42">
        <v>65</v>
      </c>
      <c r="Y92" s="50">
        <f t="shared" si="9"/>
        <v>34.759358288770052</v>
      </c>
      <c r="Z92" s="42"/>
      <c r="AA92" s="42"/>
      <c r="AB92" s="42"/>
      <c r="AC92" s="42"/>
      <c r="AD92" s="42"/>
      <c r="AE92" s="42"/>
    </row>
    <row r="93" spans="1:31" ht="15.75" x14ac:dyDescent="0.25">
      <c r="A93" s="146" t="s">
        <v>282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</row>
    <row r="94" spans="1:31" s="36" customFormat="1" x14ac:dyDescent="0.25">
      <c r="A94" s="16" t="s">
        <v>123</v>
      </c>
      <c r="B94" s="10" t="s">
        <v>45</v>
      </c>
      <c r="C94" s="13">
        <v>572.79</v>
      </c>
      <c r="D94" s="8">
        <v>0</v>
      </c>
      <c r="E94" s="8">
        <v>0</v>
      </c>
      <c r="F94" s="8">
        <v>0</v>
      </c>
      <c r="G94" s="2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</row>
    <row r="95" spans="1:31" ht="15.75" customHeight="1" x14ac:dyDescent="0.25">
      <c r="A95" s="143" t="s">
        <v>337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</row>
    <row r="96" spans="1:31" s="36" customFormat="1" ht="15.75" x14ac:dyDescent="0.25">
      <c r="A96" s="5" t="s">
        <v>126</v>
      </c>
      <c r="B96" s="6" t="s">
        <v>45</v>
      </c>
      <c r="C96" s="64">
        <v>1591.999</v>
      </c>
      <c r="D96" s="29">
        <v>5386</v>
      </c>
      <c r="E96" s="29">
        <v>5645</v>
      </c>
      <c r="F96" s="30">
        <f>E96/C96</f>
        <v>3.5458564986535794</v>
      </c>
      <c r="G96" s="29">
        <v>1885</v>
      </c>
      <c r="H96" s="33">
        <f>G96*100/D96</f>
        <v>34.998143334571111</v>
      </c>
      <c r="I96" s="29">
        <v>0</v>
      </c>
      <c r="J96" s="29">
        <v>11</v>
      </c>
      <c r="K96" s="29">
        <v>0</v>
      </c>
      <c r="L96" s="29">
        <v>0</v>
      </c>
      <c r="M96" s="29">
        <v>50</v>
      </c>
      <c r="N96" s="29">
        <v>16</v>
      </c>
      <c r="O96" s="29">
        <v>12</v>
      </c>
      <c r="P96" s="29">
        <v>4</v>
      </c>
      <c r="Q96" s="29">
        <v>0</v>
      </c>
      <c r="R96" s="29">
        <v>0</v>
      </c>
      <c r="S96" s="29">
        <v>8</v>
      </c>
      <c r="T96" s="29">
        <v>0</v>
      </c>
      <c r="U96" s="33">
        <f>O96*100/G96</f>
        <v>0.63660477453580899</v>
      </c>
      <c r="V96" s="29">
        <v>1975</v>
      </c>
      <c r="W96" s="29">
        <v>35</v>
      </c>
      <c r="X96" s="42">
        <v>1975</v>
      </c>
      <c r="Y96" s="42">
        <f>X96*100/E96</f>
        <v>34.986713906111603</v>
      </c>
      <c r="Z96" s="42">
        <v>0</v>
      </c>
      <c r="AA96" s="42">
        <v>0</v>
      </c>
      <c r="AB96" s="42">
        <v>0</v>
      </c>
      <c r="AC96" s="42">
        <v>0</v>
      </c>
      <c r="AD96" s="42">
        <v>1975</v>
      </c>
      <c r="AE96" s="42">
        <v>0</v>
      </c>
    </row>
    <row r="97" spans="1:31" s="36" customFormat="1" ht="25.5" x14ac:dyDescent="0.25">
      <c r="A97" s="5" t="s">
        <v>127</v>
      </c>
      <c r="B97" s="6" t="s">
        <v>109</v>
      </c>
      <c r="C97" s="11">
        <v>400</v>
      </c>
      <c r="D97" s="29">
        <v>984</v>
      </c>
      <c r="E97" s="29">
        <v>1074</v>
      </c>
      <c r="F97" s="30">
        <f>E97/C97</f>
        <v>2.6850000000000001</v>
      </c>
      <c r="G97" s="29">
        <v>344</v>
      </c>
      <c r="H97" s="33">
        <f>G97*100/D97</f>
        <v>34.959349593495936</v>
      </c>
      <c r="I97" s="29"/>
      <c r="J97" s="29"/>
      <c r="K97" s="29"/>
      <c r="L97" s="29"/>
      <c r="M97" s="29"/>
      <c r="N97" s="29"/>
      <c r="O97" s="29">
        <v>10</v>
      </c>
      <c r="P97" s="29"/>
      <c r="Q97" s="29"/>
      <c r="R97" s="29"/>
      <c r="S97" s="29"/>
      <c r="T97" s="29"/>
      <c r="U97" s="29">
        <f>O97*100/G97</f>
        <v>2.9069767441860463</v>
      </c>
      <c r="V97" s="29">
        <v>375</v>
      </c>
      <c r="W97" s="29">
        <v>35</v>
      </c>
      <c r="X97" s="42">
        <v>375</v>
      </c>
      <c r="Y97" s="50">
        <f>X97*100/E97</f>
        <v>34.916201117318437</v>
      </c>
      <c r="Z97" s="42"/>
      <c r="AA97" s="42"/>
      <c r="AB97" s="42"/>
      <c r="AC97" s="42"/>
      <c r="AD97" s="42"/>
      <c r="AE97" s="42"/>
    </row>
    <row r="98" spans="1:31" s="36" customFormat="1" ht="15.75" x14ac:dyDescent="0.25">
      <c r="A98" s="5" t="s">
        <v>129</v>
      </c>
      <c r="B98" s="6" t="s">
        <v>111</v>
      </c>
      <c r="C98" s="11">
        <v>17.489000000000001</v>
      </c>
      <c r="D98" s="29">
        <v>25</v>
      </c>
      <c r="E98" s="29">
        <v>30</v>
      </c>
      <c r="F98" s="30">
        <f>E98/C98</f>
        <v>1.715363943049917</v>
      </c>
      <c r="G98" s="29">
        <v>8</v>
      </c>
      <c r="H98" s="33">
        <f>G98*100/D98</f>
        <v>32</v>
      </c>
      <c r="I98" s="29"/>
      <c r="J98" s="29"/>
      <c r="K98" s="29"/>
      <c r="L98" s="29"/>
      <c r="M98" s="29"/>
      <c r="N98" s="29"/>
      <c r="O98" s="29">
        <v>0</v>
      </c>
      <c r="P98" s="29"/>
      <c r="Q98" s="29"/>
      <c r="R98" s="29"/>
      <c r="S98" s="29"/>
      <c r="T98" s="29"/>
      <c r="U98" s="29">
        <f>O98*100/G98</f>
        <v>0</v>
      </c>
      <c r="V98" s="29">
        <v>10</v>
      </c>
      <c r="W98" s="29">
        <v>35</v>
      </c>
      <c r="X98" s="42">
        <v>10</v>
      </c>
      <c r="Y98" s="50">
        <f>X98*100/E98</f>
        <v>33.333333333333336</v>
      </c>
      <c r="Z98" s="42"/>
      <c r="AA98" s="42"/>
      <c r="AB98" s="42"/>
      <c r="AC98" s="42"/>
      <c r="AD98" s="42"/>
      <c r="AE98" s="42"/>
    </row>
    <row r="99" spans="1:31" s="36" customFormat="1" ht="15.75" x14ac:dyDescent="0.25">
      <c r="A99" s="5" t="s">
        <v>131</v>
      </c>
      <c r="B99" s="6" t="s">
        <v>113</v>
      </c>
      <c r="C99" s="11">
        <v>210.33</v>
      </c>
      <c r="D99" s="29">
        <v>1246</v>
      </c>
      <c r="E99" s="29">
        <v>1392</v>
      </c>
      <c r="F99" s="30">
        <f>E99/C99</f>
        <v>6.6181714448723428</v>
      </c>
      <c r="G99" s="29">
        <v>435</v>
      </c>
      <c r="H99" s="33">
        <f>G99*100/D99</f>
        <v>34.911717495987162</v>
      </c>
      <c r="I99" s="29"/>
      <c r="J99" s="29"/>
      <c r="K99" s="29"/>
      <c r="L99" s="29"/>
      <c r="M99" s="29"/>
      <c r="N99" s="29"/>
      <c r="O99" s="29">
        <v>116</v>
      </c>
      <c r="P99" s="29"/>
      <c r="Q99" s="29"/>
      <c r="R99" s="29"/>
      <c r="S99" s="29"/>
      <c r="T99" s="29"/>
      <c r="U99" s="29">
        <f>O99*100/G99</f>
        <v>26.666666666666668</v>
      </c>
      <c r="V99" s="29">
        <v>487</v>
      </c>
      <c r="W99" s="29">
        <v>35</v>
      </c>
      <c r="X99" s="42">
        <v>487</v>
      </c>
      <c r="Y99" s="50">
        <f>X99*100/E99</f>
        <v>34.985632183908045</v>
      </c>
      <c r="Z99" s="42"/>
      <c r="AA99" s="42"/>
      <c r="AB99" s="42"/>
      <c r="AC99" s="42"/>
      <c r="AD99" s="42"/>
      <c r="AE99" s="42"/>
    </row>
    <row r="100" spans="1:31" ht="15.75" customHeight="1" x14ac:dyDescent="0.25">
      <c r="A100" s="143" t="s">
        <v>283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 x14ac:dyDescent="0.25">
      <c r="A101" s="5" t="s">
        <v>133</v>
      </c>
      <c r="B101" s="6" t="s">
        <v>45</v>
      </c>
      <c r="C101" s="11">
        <v>249.48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</row>
    <row r="102" spans="1:31" s="36" customFormat="1" ht="38.25" x14ac:dyDescent="0.25">
      <c r="A102" s="5" t="s">
        <v>134</v>
      </c>
      <c r="B102" s="6" t="s">
        <v>116</v>
      </c>
      <c r="C102" s="11">
        <v>98.5</v>
      </c>
      <c r="D102" s="29">
        <v>42</v>
      </c>
      <c r="E102" s="29">
        <v>62</v>
      </c>
      <c r="F102" s="30">
        <f>E102/C102</f>
        <v>0.62944162436548223</v>
      </c>
      <c r="G102" s="29">
        <v>14</v>
      </c>
      <c r="H102" s="29">
        <f>G102*100/D102</f>
        <v>33.333333333333336</v>
      </c>
      <c r="I102" s="29"/>
      <c r="J102" s="29"/>
      <c r="K102" s="29"/>
      <c r="L102" s="29"/>
      <c r="M102" s="29"/>
      <c r="N102" s="29"/>
      <c r="O102" s="29">
        <v>14</v>
      </c>
      <c r="P102" s="29"/>
      <c r="Q102" s="29"/>
      <c r="R102" s="29"/>
      <c r="S102" s="29"/>
      <c r="T102" s="29"/>
      <c r="U102" s="29">
        <f>O102*100/G102</f>
        <v>100</v>
      </c>
      <c r="V102" s="29">
        <v>21</v>
      </c>
      <c r="W102" s="29">
        <v>35</v>
      </c>
      <c r="X102" s="42">
        <v>15</v>
      </c>
      <c r="Y102" s="50">
        <f>X102*100/E102</f>
        <v>24.193548387096776</v>
      </c>
      <c r="Z102" s="42"/>
      <c r="AA102" s="42"/>
      <c r="AB102" s="42"/>
      <c r="AC102" s="42"/>
      <c r="AD102" s="42"/>
      <c r="AE102" s="42"/>
    </row>
    <row r="103" spans="1:31" s="36" customFormat="1" ht="38.25" x14ac:dyDescent="0.25">
      <c r="A103" s="5" t="s">
        <v>136</v>
      </c>
      <c r="B103" s="6" t="s">
        <v>117</v>
      </c>
      <c r="C103" s="11">
        <v>164.62899999999999</v>
      </c>
      <c r="D103" s="29">
        <v>66</v>
      </c>
      <c r="E103" s="29">
        <v>91</v>
      </c>
      <c r="F103" s="30">
        <f>E103/C103</f>
        <v>0.55275801954698145</v>
      </c>
      <c r="G103" s="29">
        <v>23</v>
      </c>
      <c r="H103" s="29">
        <f>G103*100/D103</f>
        <v>34.848484848484851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29">
        <f>O103*100/G103</f>
        <v>0</v>
      </c>
      <c r="V103" s="29">
        <v>31</v>
      </c>
      <c r="W103" s="29">
        <v>35</v>
      </c>
      <c r="X103" s="42">
        <v>13</v>
      </c>
      <c r="Y103" s="50">
        <f>X103*100/E103</f>
        <v>14.285714285714286</v>
      </c>
      <c r="Z103" s="42"/>
      <c r="AA103" s="42"/>
      <c r="AB103" s="42"/>
      <c r="AC103" s="42"/>
      <c r="AD103" s="42"/>
      <c r="AE103" s="42"/>
    </row>
    <row r="104" spans="1:31" s="36" customFormat="1" ht="15.75" x14ac:dyDescent="0.25">
      <c r="A104" s="5" t="s">
        <v>284</v>
      </c>
      <c r="B104" s="6" t="s">
        <v>119</v>
      </c>
      <c r="C104" s="11">
        <v>7.07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42"/>
      <c r="AA104" s="42"/>
      <c r="AB104" s="42"/>
      <c r="AC104" s="42"/>
      <c r="AD104" s="42"/>
      <c r="AE104" s="42"/>
    </row>
    <row r="105" spans="1:31" s="36" customFormat="1" ht="15.75" x14ac:dyDescent="0.25">
      <c r="A105" s="5" t="s">
        <v>285</v>
      </c>
      <c r="B105" s="6" t="s">
        <v>121</v>
      </c>
      <c r="C105" s="7">
        <v>11.88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ht="15.75" customHeight="1" x14ac:dyDescent="0.25">
      <c r="A106" s="143" t="s">
        <v>286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</row>
    <row r="107" spans="1:31" s="36" customFormat="1" ht="15.75" x14ac:dyDescent="0.25">
      <c r="A107" s="5" t="s">
        <v>138</v>
      </c>
      <c r="B107" s="6" t="s">
        <v>45</v>
      </c>
      <c r="C107" s="11">
        <v>498.62</v>
      </c>
      <c r="D107" s="29">
        <v>127</v>
      </c>
      <c r="E107" s="29">
        <v>56</v>
      </c>
      <c r="F107" s="30">
        <f>E107/C107</f>
        <v>0.11230997553246962</v>
      </c>
      <c r="G107" s="29">
        <v>44</v>
      </c>
      <c r="H107" s="29">
        <f>G107*100/D107</f>
        <v>34.645669291338585</v>
      </c>
      <c r="I107" s="29">
        <v>0</v>
      </c>
      <c r="J107" s="29">
        <v>0</v>
      </c>
      <c r="K107" s="29">
        <v>0</v>
      </c>
      <c r="L107" s="29">
        <v>0</v>
      </c>
      <c r="M107" s="29">
        <v>44</v>
      </c>
      <c r="N107" s="29">
        <v>0</v>
      </c>
      <c r="O107" s="29">
        <v>32</v>
      </c>
      <c r="P107" s="29">
        <v>0</v>
      </c>
      <c r="Q107" s="29">
        <v>0</v>
      </c>
      <c r="R107" s="29">
        <v>0</v>
      </c>
      <c r="S107" s="29">
        <v>32</v>
      </c>
      <c r="T107" s="29">
        <v>0</v>
      </c>
      <c r="U107" s="29">
        <f>O107*100/G107</f>
        <v>72.727272727272734</v>
      </c>
      <c r="V107" s="29">
        <v>19</v>
      </c>
      <c r="W107" s="29">
        <v>35</v>
      </c>
      <c r="X107" s="42">
        <v>19</v>
      </c>
      <c r="Y107" s="50">
        <f>X107*100/E107</f>
        <v>33.928571428571431</v>
      </c>
      <c r="Z107" s="42">
        <v>0</v>
      </c>
      <c r="AA107" s="42">
        <v>0</v>
      </c>
      <c r="AB107" s="42">
        <v>0</v>
      </c>
      <c r="AC107" s="42">
        <v>0</v>
      </c>
      <c r="AD107" s="42">
        <v>19</v>
      </c>
      <c r="AE107" s="42">
        <v>0</v>
      </c>
    </row>
    <row r="108" spans="1:31" s="36" customFormat="1" ht="15.75" x14ac:dyDescent="0.25">
      <c r="A108" s="5" t="s">
        <v>139</v>
      </c>
      <c r="B108" s="6" t="s">
        <v>124</v>
      </c>
      <c r="C108" s="11">
        <v>200.97</v>
      </c>
      <c r="D108" s="29">
        <v>209</v>
      </c>
      <c r="E108" s="29">
        <v>247</v>
      </c>
      <c r="F108" s="30">
        <f>E108/C108</f>
        <v>1.2290391600736428</v>
      </c>
      <c r="G108" s="29">
        <v>15</v>
      </c>
      <c r="H108" s="29">
        <f>G108*100/D108</f>
        <v>7.1770334928229662</v>
      </c>
      <c r="I108" s="29"/>
      <c r="J108" s="29"/>
      <c r="K108" s="29"/>
      <c r="L108" s="29"/>
      <c r="M108" s="29"/>
      <c r="N108" s="29"/>
      <c r="O108" s="29">
        <v>0</v>
      </c>
      <c r="P108" s="29"/>
      <c r="Q108" s="29"/>
      <c r="R108" s="29"/>
      <c r="S108" s="29"/>
      <c r="T108" s="29"/>
      <c r="U108" s="29">
        <f>O108*100/G108</f>
        <v>0</v>
      </c>
      <c r="V108" s="29">
        <v>86</v>
      </c>
      <c r="W108" s="29">
        <v>35</v>
      </c>
      <c r="X108" s="42">
        <v>15</v>
      </c>
      <c r="Y108" s="50">
        <f>X108*100/E108</f>
        <v>6.0728744939271255</v>
      </c>
      <c r="Z108" s="42"/>
      <c r="AA108" s="42"/>
      <c r="AB108" s="42"/>
      <c r="AC108" s="42"/>
      <c r="AD108" s="42"/>
      <c r="AE108" s="42"/>
    </row>
    <row r="109" spans="1:31" s="36" customFormat="1" ht="25.5" x14ac:dyDescent="0.25">
      <c r="A109" s="5" t="s">
        <v>141</v>
      </c>
      <c r="B109" s="6" t="s">
        <v>125</v>
      </c>
      <c r="C109" s="11">
        <v>177.53</v>
      </c>
      <c r="D109" s="29">
        <v>154</v>
      </c>
      <c r="E109" s="29">
        <v>163</v>
      </c>
      <c r="F109" s="30">
        <f>E109/C109</f>
        <v>0.91815467808257756</v>
      </c>
      <c r="G109" s="29">
        <v>53</v>
      </c>
      <c r="H109" s="29">
        <f>G109*100/D109</f>
        <v>34.415584415584412</v>
      </c>
      <c r="I109" s="29"/>
      <c r="J109" s="29"/>
      <c r="K109" s="29"/>
      <c r="L109" s="29"/>
      <c r="M109" s="29"/>
      <c r="N109" s="29"/>
      <c r="O109" s="29">
        <v>2</v>
      </c>
      <c r="P109" s="29"/>
      <c r="Q109" s="29"/>
      <c r="R109" s="29"/>
      <c r="S109" s="29"/>
      <c r="T109" s="29"/>
      <c r="U109" s="29">
        <f>O109*100/G109</f>
        <v>3.7735849056603774</v>
      </c>
      <c r="V109" s="29">
        <v>57</v>
      </c>
      <c r="W109" s="29">
        <v>35</v>
      </c>
      <c r="X109" s="42">
        <v>57</v>
      </c>
      <c r="Y109" s="50">
        <f>X109*100/E109</f>
        <v>34.969325153374236</v>
      </c>
      <c r="Z109" s="42"/>
      <c r="AA109" s="42"/>
      <c r="AB109" s="42"/>
      <c r="AC109" s="42"/>
      <c r="AD109" s="42"/>
      <c r="AE109" s="42"/>
    </row>
    <row r="110" spans="1:31" ht="15.75" customHeight="1" x14ac:dyDescent="0.25">
      <c r="A110" s="143" t="s">
        <v>287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</row>
    <row r="111" spans="1:31" s="36" customFormat="1" x14ac:dyDescent="0.25">
      <c r="A111" s="5" t="s">
        <v>150</v>
      </c>
      <c r="B111" s="6" t="s">
        <v>26</v>
      </c>
      <c r="C111" s="7">
        <v>186.63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</row>
    <row r="112" spans="1:31" s="36" customFormat="1" ht="38.25" x14ac:dyDescent="0.25">
      <c r="A112" s="5" t="s">
        <v>151</v>
      </c>
      <c r="B112" s="6" t="s">
        <v>128</v>
      </c>
      <c r="C112" s="11">
        <v>332.44099999999997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/>
      <c r="J112" s="39"/>
      <c r="K112" s="39"/>
      <c r="L112" s="39"/>
      <c r="M112" s="39"/>
      <c r="N112" s="39"/>
      <c r="O112" s="39">
        <v>0</v>
      </c>
      <c r="P112" s="39"/>
      <c r="Q112" s="39"/>
      <c r="R112" s="39"/>
      <c r="S112" s="39"/>
      <c r="T112" s="39"/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51"/>
      <c r="AA112" s="51"/>
      <c r="AB112" s="51"/>
      <c r="AC112" s="51"/>
      <c r="AD112" s="51"/>
      <c r="AE112" s="51"/>
    </row>
    <row r="113" spans="1:31" s="36" customFormat="1" x14ac:dyDescent="0.25">
      <c r="A113" s="5" t="s">
        <v>153</v>
      </c>
      <c r="B113" s="6" t="s">
        <v>130</v>
      </c>
      <c r="C113" s="11">
        <v>33.372999999999998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 x14ac:dyDescent="0.25">
      <c r="A114" s="5" t="s">
        <v>288</v>
      </c>
      <c r="B114" s="6" t="s">
        <v>132</v>
      </c>
      <c r="C114" s="11">
        <v>20.67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ht="15.75" x14ac:dyDescent="0.25">
      <c r="A115" s="146" t="s">
        <v>338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</row>
    <row r="116" spans="1:31" s="36" customFormat="1" ht="15.75" x14ac:dyDescent="0.25">
      <c r="A116" s="16" t="s">
        <v>155</v>
      </c>
      <c r="B116" s="10" t="s">
        <v>45</v>
      </c>
      <c r="C116" s="13">
        <v>347.41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</row>
    <row r="117" spans="1:31" s="36" customFormat="1" ht="25.5" x14ac:dyDescent="0.25">
      <c r="A117" s="16" t="s">
        <v>156</v>
      </c>
      <c r="B117" s="10" t="s">
        <v>135</v>
      </c>
      <c r="C117" s="13">
        <v>36.19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/>
      <c r="J117" s="29"/>
      <c r="K117" s="29"/>
      <c r="L117" s="29"/>
      <c r="M117" s="29"/>
      <c r="N117" s="29"/>
      <c r="O117" s="29">
        <v>0</v>
      </c>
      <c r="P117" s="29"/>
      <c r="Q117" s="29"/>
      <c r="R117" s="29"/>
      <c r="S117" s="29"/>
      <c r="T117" s="29"/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42"/>
      <c r="AA117" s="42"/>
      <c r="AB117" s="42"/>
      <c r="AC117" s="42"/>
      <c r="AD117" s="42"/>
      <c r="AE117" s="42"/>
    </row>
    <row r="118" spans="1:31" s="36" customFormat="1" ht="25.5" x14ac:dyDescent="0.25">
      <c r="A118" s="16" t="s">
        <v>158</v>
      </c>
      <c r="B118" s="10" t="s">
        <v>137</v>
      </c>
      <c r="C118" s="13">
        <v>21.42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ht="15.75" x14ac:dyDescent="0.25">
      <c r="A119" s="150" t="s">
        <v>339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</row>
    <row r="120" spans="1:31" s="36" customFormat="1" ht="15.75" x14ac:dyDescent="0.25">
      <c r="A120" s="5" t="s">
        <v>164</v>
      </c>
      <c r="B120" s="6" t="s">
        <v>26</v>
      </c>
      <c r="C120" s="11">
        <v>273.83</v>
      </c>
      <c r="D120" s="29">
        <v>232</v>
      </c>
      <c r="E120" s="29">
        <v>270</v>
      </c>
      <c r="F120" s="30">
        <f>E120/C120</f>
        <v>0.98601321988094814</v>
      </c>
      <c r="G120" s="29">
        <v>81</v>
      </c>
      <c r="H120" s="29">
        <f>G120*100/D120</f>
        <v>34.913793103448278</v>
      </c>
      <c r="I120" s="29">
        <v>0</v>
      </c>
      <c r="J120" s="29">
        <v>0</v>
      </c>
      <c r="K120" s="29">
        <v>0</v>
      </c>
      <c r="L120" s="29">
        <v>0</v>
      </c>
      <c r="M120" s="29">
        <v>81</v>
      </c>
      <c r="N120" s="29">
        <v>0</v>
      </c>
      <c r="O120" s="29">
        <v>33</v>
      </c>
      <c r="P120" s="29">
        <v>0</v>
      </c>
      <c r="Q120" s="29">
        <v>0</v>
      </c>
      <c r="R120" s="29">
        <v>0</v>
      </c>
      <c r="S120" s="29">
        <v>33</v>
      </c>
      <c r="T120" s="29">
        <v>0</v>
      </c>
      <c r="U120" s="29">
        <f>O120*100/G120</f>
        <v>40.74074074074074</v>
      </c>
      <c r="V120" s="29">
        <v>94</v>
      </c>
      <c r="W120" s="29">
        <v>35</v>
      </c>
      <c r="X120" s="42">
        <v>94</v>
      </c>
      <c r="Y120" s="42">
        <f>X120*100/E120</f>
        <v>34.814814814814817</v>
      </c>
      <c r="Z120" s="42">
        <v>0</v>
      </c>
      <c r="AA120" s="42">
        <v>0</v>
      </c>
      <c r="AB120" s="42">
        <v>0</v>
      </c>
      <c r="AC120" s="42">
        <v>0</v>
      </c>
      <c r="AD120" s="42">
        <v>94</v>
      </c>
      <c r="AE120" s="42">
        <v>0</v>
      </c>
    </row>
    <row r="121" spans="1:31" s="36" customFormat="1" ht="38.25" x14ac:dyDescent="0.25">
      <c r="A121" s="5" t="s">
        <v>165</v>
      </c>
      <c r="B121" s="6" t="s">
        <v>140</v>
      </c>
      <c r="C121" s="7">
        <v>40.784999999999997</v>
      </c>
      <c r="D121" s="29">
        <v>16</v>
      </c>
      <c r="E121" s="29">
        <v>15</v>
      </c>
      <c r="F121" s="30">
        <f t="shared" ref="F121:F130" si="10">E121/C121</f>
        <v>0.36778227289444654</v>
      </c>
      <c r="G121" s="29">
        <v>4</v>
      </c>
      <c r="H121" s="29">
        <f t="shared" ref="H121:H130" si="11">G121*100/D121</f>
        <v>25</v>
      </c>
      <c r="I121" s="29"/>
      <c r="J121" s="29"/>
      <c r="K121" s="29"/>
      <c r="L121" s="29"/>
      <c r="M121" s="29"/>
      <c r="N121" s="29"/>
      <c r="O121" s="29">
        <v>0</v>
      </c>
      <c r="P121" s="29"/>
      <c r="Q121" s="29"/>
      <c r="R121" s="29"/>
      <c r="S121" s="29"/>
      <c r="T121" s="29"/>
      <c r="U121" s="29">
        <f t="shared" ref="U121:U130" si="12">O121*100/G121</f>
        <v>0</v>
      </c>
      <c r="V121" s="29">
        <v>5</v>
      </c>
      <c r="W121" s="29">
        <v>35</v>
      </c>
      <c r="X121" s="42">
        <v>2</v>
      </c>
      <c r="Y121" s="50">
        <f t="shared" ref="Y121:Y130" si="13">X121*100/E121</f>
        <v>13.333333333333334</v>
      </c>
      <c r="Z121" s="42"/>
      <c r="AA121" s="42"/>
      <c r="AB121" s="42"/>
      <c r="AC121" s="42"/>
      <c r="AD121" s="42"/>
      <c r="AE121" s="42"/>
    </row>
    <row r="122" spans="1:31" s="36" customFormat="1" ht="38.25" x14ac:dyDescent="0.25">
      <c r="A122" s="5" t="s">
        <v>167</v>
      </c>
      <c r="B122" s="6" t="s">
        <v>142</v>
      </c>
      <c r="C122" s="11">
        <v>83.35</v>
      </c>
      <c r="D122" s="29">
        <v>107</v>
      </c>
      <c r="E122" s="29">
        <v>110</v>
      </c>
      <c r="F122" s="30">
        <f t="shared" si="10"/>
        <v>1.3197360527894422</v>
      </c>
      <c r="G122" s="29">
        <v>26</v>
      </c>
      <c r="H122" s="29">
        <f t="shared" si="11"/>
        <v>24.299065420560748</v>
      </c>
      <c r="I122" s="29"/>
      <c r="J122" s="29"/>
      <c r="K122" s="29"/>
      <c r="L122" s="29"/>
      <c r="M122" s="29"/>
      <c r="N122" s="29"/>
      <c r="O122" s="29">
        <v>20</v>
      </c>
      <c r="P122" s="29"/>
      <c r="Q122" s="29"/>
      <c r="R122" s="29"/>
      <c r="S122" s="29"/>
      <c r="T122" s="29"/>
      <c r="U122" s="29">
        <f t="shared" si="12"/>
        <v>76.92307692307692</v>
      </c>
      <c r="V122" s="29">
        <v>38</v>
      </c>
      <c r="W122" s="29">
        <v>35</v>
      </c>
      <c r="X122" s="42">
        <v>25</v>
      </c>
      <c r="Y122" s="42">
        <f t="shared" si="13"/>
        <v>22.727272727272727</v>
      </c>
      <c r="Z122" s="42"/>
      <c r="AA122" s="42"/>
      <c r="AB122" s="42"/>
      <c r="AC122" s="42"/>
      <c r="AD122" s="42"/>
      <c r="AE122" s="42"/>
    </row>
    <row r="123" spans="1:31" s="36" customFormat="1" ht="38.25" x14ac:dyDescent="0.25">
      <c r="A123" s="5" t="s">
        <v>169</v>
      </c>
      <c r="B123" s="6" t="s">
        <v>143</v>
      </c>
      <c r="C123" s="11">
        <v>71.564999999999998</v>
      </c>
      <c r="D123" s="29">
        <v>119</v>
      </c>
      <c r="E123" s="29">
        <v>118</v>
      </c>
      <c r="F123" s="30">
        <f t="shared" si="10"/>
        <v>1.648850695172221</v>
      </c>
      <c r="G123" s="29">
        <v>35</v>
      </c>
      <c r="H123" s="29">
        <f t="shared" si="11"/>
        <v>29.411764705882351</v>
      </c>
      <c r="I123" s="29"/>
      <c r="J123" s="29"/>
      <c r="K123" s="29"/>
      <c r="L123" s="29"/>
      <c r="M123" s="29"/>
      <c r="N123" s="29"/>
      <c r="O123" s="29">
        <v>20</v>
      </c>
      <c r="P123" s="29"/>
      <c r="Q123" s="29"/>
      <c r="R123" s="29"/>
      <c r="S123" s="29"/>
      <c r="T123" s="29"/>
      <c r="U123" s="29">
        <f t="shared" si="12"/>
        <v>57.142857142857146</v>
      </c>
      <c r="V123" s="29">
        <v>41</v>
      </c>
      <c r="W123" s="29">
        <v>35</v>
      </c>
      <c r="X123" s="42">
        <v>30</v>
      </c>
      <c r="Y123" s="50">
        <f t="shared" si="13"/>
        <v>25.423728813559322</v>
      </c>
      <c r="Z123" s="42"/>
      <c r="AA123" s="42"/>
      <c r="AB123" s="42"/>
      <c r="AC123" s="42"/>
      <c r="AD123" s="42"/>
      <c r="AE123" s="42"/>
    </row>
    <row r="124" spans="1:31" s="36" customFormat="1" ht="15.75" x14ac:dyDescent="0.25">
      <c r="A124" s="5" t="s">
        <v>289</v>
      </c>
      <c r="B124" s="6" t="s">
        <v>144</v>
      </c>
      <c r="C124" s="11">
        <v>33.872999999999998</v>
      </c>
      <c r="D124" s="29">
        <v>62</v>
      </c>
      <c r="E124" s="29">
        <v>62</v>
      </c>
      <c r="F124" s="30">
        <f t="shared" si="10"/>
        <v>1.830366368494081</v>
      </c>
      <c r="G124" s="29">
        <v>21</v>
      </c>
      <c r="H124" s="29">
        <f t="shared" si="11"/>
        <v>33.87096774193548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f t="shared" si="12"/>
        <v>0</v>
      </c>
      <c r="V124" s="29">
        <v>21</v>
      </c>
      <c r="W124" s="29">
        <v>35</v>
      </c>
      <c r="X124" s="42">
        <v>21</v>
      </c>
      <c r="Y124" s="50">
        <f t="shared" si="13"/>
        <v>33.87096774193548</v>
      </c>
      <c r="Z124" s="42"/>
      <c r="AA124" s="42"/>
      <c r="AB124" s="42"/>
      <c r="AC124" s="42"/>
      <c r="AD124" s="42"/>
      <c r="AE124" s="42"/>
    </row>
    <row r="125" spans="1:31" s="36" customFormat="1" ht="15.75" x14ac:dyDescent="0.25">
      <c r="A125" s="5" t="s">
        <v>290</v>
      </c>
      <c r="B125" s="6" t="s">
        <v>145</v>
      </c>
      <c r="C125" s="11">
        <v>35.130000000000003</v>
      </c>
      <c r="D125" s="29">
        <v>61</v>
      </c>
      <c r="E125" s="29">
        <v>69</v>
      </c>
      <c r="F125" s="30">
        <f t="shared" si="10"/>
        <v>1.9641332194705379</v>
      </c>
      <c r="G125" s="29">
        <v>21</v>
      </c>
      <c r="H125" s="29">
        <f t="shared" si="11"/>
        <v>34.42622950819672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f t="shared" si="12"/>
        <v>0</v>
      </c>
      <c r="V125" s="29">
        <v>24</v>
      </c>
      <c r="W125" s="29">
        <v>35</v>
      </c>
      <c r="X125" s="42">
        <v>24</v>
      </c>
      <c r="Y125" s="50">
        <f t="shared" si="13"/>
        <v>34.782608695652172</v>
      </c>
      <c r="Z125" s="42"/>
      <c r="AA125" s="42"/>
      <c r="AB125" s="42"/>
      <c r="AC125" s="42"/>
      <c r="AD125" s="42"/>
      <c r="AE125" s="42"/>
    </row>
    <row r="126" spans="1:31" s="36" customFormat="1" ht="15.75" x14ac:dyDescent="0.25">
      <c r="A126" s="5" t="s">
        <v>291</v>
      </c>
      <c r="B126" s="6" t="s">
        <v>146</v>
      </c>
      <c r="C126" s="11">
        <v>119.288</v>
      </c>
      <c r="D126" s="29">
        <v>99</v>
      </c>
      <c r="E126" s="29">
        <v>101</v>
      </c>
      <c r="F126" s="30">
        <f t="shared" si="10"/>
        <v>0.84669036281939514</v>
      </c>
      <c r="G126" s="29">
        <v>34</v>
      </c>
      <c r="H126" s="29">
        <f t="shared" si="11"/>
        <v>34.343434343434346</v>
      </c>
      <c r="I126" s="29"/>
      <c r="J126" s="29"/>
      <c r="K126" s="29"/>
      <c r="L126" s="29"/>
      <c r="M126" s="29"/>
      <c r="N126" s="29"/>
      <c r="O126" s="29">
        <v>1</v>
      </c>
      <c r="P126" s="29"/>
      <c r="Q126" s="29"/>
      <c r="R126" s="29"/>
      <c r="S126" s="29"/>
      <c r="T126" s="29"/>
      <c r="U126" s="29">
        <f t="shared" si="12"/>
        <v>2.9411764705882355</v>
      </c>
      <c r="V126" s="29">
        <v>35</v>
      </c>
      <c r="W126" s="29">
        <v>35</v>
      </c>
      <c r="X126" s="42">
        <v>35</v>
      </c>
      <c r="Y126" s="50">
        <f t="shared" si="13"/>
        <v>34.653465346534652</v>
      </c>
      <c r="Z126" s="42"/>
      <c r="AA126" s="42"/>
      <c r="AB126" s="42"/>
      <c r="AC126" s="42"/>
      <c r="AD126" s="42"/>
      <c r="AE126" s="42"/>
    </row>
    <row r="127" spans="1:31" s="36" customFormat="1" ht="25.5" x14ac:dyDescent="0.25">
      <c r="A127" s="5" t="s">
        <v>292</v>
      </c>
      <c r="B127" s="6" t="s">
        <v>147</v>
      </c>
      <c r="C127" s="7">
        <v>28.207000000000001</v>
      </c>
      <c r="D127" s="29">
        <v>96</v>
      </c>
      <c r="E127" s="29">
        <v>89</v>
      </c>
      <c r="F127" s="30">
        <f t="shared" si="10"/>
        <v>3.1552451519126459</v>
      </c>
      <c r="G127" s="29">
        <v>33</v>
      </c>
      <c r="H127" s="29">
        <f t="shared" si="11"/>
        <v>34.375</v>
      </c>
      <c r="I127" s="29"/>
      <c r="J127" s="29"/>
      <c r="K127" s="29"/>
      <c r="L127" s="29"/>
      <c r="M127" s="29"/>
      <c r="N127" s="29"/>
      <c r="O127" s="29">
        <v>20</v>
      </c>
      <c r="P127" s="29"/>
      <c r="Q127" s="29"/>
      <c r="R127" s="29"/>
      <c r="S127" s="29"/>
      <c r="T127" s="29"/>
      <c r="U127" s="29">
        <f t="shared" si="12"/>
        <v>60.606060606060609</v>
      </c>
      <c r="V127" s="29">
        <v>31</v>
      </c>
      <c r="W127" s="29">
        <v>35</v>
      </c>
      <c r="X127" s="42">
        <v>31</v>
      </c>
      <c r="Y127" s="50">
        <f t="shared" si="13"/>
        <v>34.831460674157306</v>
      </c>
      <c r="Z127" s="42"/>
      <c r="AA127" s="42"/>
      <c r="AB127" s="42"/>
      <c r="AC127" s="42"/>
      <c r="AD127" s="42"/>
      <c r="AE127" s="42"/>
    </row>
    <row r="128" spans="1:31" s="36" customFormat="1" ht="25.5" x14ac:dyDescent="0.25">
      <c r="A128" s="5" t="s">
        <v>293</v>
      </c>
      <c r="B128" s="6" t="s">
        <v>148</v>
      </c>
      <c r="C128" s="11">
        <v>24.41</v>
      </c>
      <c r="D128" s="29">
        <v>62</v>
      </c>
      <c r="E128" s="29">
        <v>62</v>
      </c>
      <c r="F128" s="30">
        <f t="shared" si="10"/>
        <v>2.5399426464563701</v>
      </c>
      <c r="G128" s="29">
        <v>20</v>
      </c>
      <c r="H128" s="29">
        <f t="shared" si="11"/>
        <v>32.258064516129032</v>
      </c>
      <c r="I128" s="29"/>
      <c r="J128" s="29"/>
      <c r="K128" s="29"/>
      <c r="L128" s="29"/>
      <c r="M128" s="29"/>
      <c r="N128" s="29"/>
      <c r="O128" s="29">
        <v>5</v>
      </c>
      <c r="P128" s="29"/>
      <c r="Q128" s="29"/>
      <c r="R128" s="29"/>
      <c r="S128" s="29"/>
      <c r="T128" s="29"/>
      <c r="U128" s="29">
        <f t="shared" si="12"/>
        <v>25</v>
      </c>
      <c r="V128" s="29">
        <v>21</v>
      </c>
      <c r="W128" s="29">
        <v>35</v>
      </c>
      <c r="X128" s="42">
        <v>21</v>
      </c>
      <c r="Y128" s="50">
        <f t="shared" si="13"/>
        <v>33.87096774193548</v>
      </c>
      <c r="Z128" s="42"/>
      <c r="AA128" s="42"/>
      <c r="AB128" s="42"/>
      <c r="AC128" s="42"/>
      <c r="AD128" s="42"/>
      <c r="AE128" s="42"/>
    </row>
    <row r="129" spans="1:31" s="36" customFormat="1" ht="15.75" x14ac:dyDescent="0.25">
      <c r="A129" s="5" t="s">
        <v>294</v>
      </c>
      <c r="B129" s="10" t="s">
        <v>149</v>
      </c>
      <c r="C129" s="11">
        <v>30.28</v>
      </c>
      <c r="D129" s="29">
        <v>32</v>
      </c>
      <c r="E129" s="29">
        <v>51</v>
      </c>
      <c r="F129" s="30">
        <f t="shared" si="10"/>
        <v>1.6842800528401585</v>
      </c>
      <c r="G129" s="29">
        <v>8</v>
      </c>
      <c r="H129" s="29">
        <f t="shared" si="11"/>
        <v>25</v>
      </c>
      <c r="I129" s="29"/>
      <c r="J129" s="29"/>
      <c r="K129" s="29"/>
      <c r="L129" s="29"/>
      <c r="M129" s="29"/>
      <c r="N129" s="29"/>
      <c r="O129" s="29">
        <v>8</v>
      </c>
      <c r="P129" s="29"/>
      <c r="Q129" s="29"/>
      <c r="R129" s="29"/>
      <c r="S129" s="29"/>
      <c r="T129" s="29"/>
      <c r="U129" s="29">
        <f t="shared" si="12"/>
        <v>100</v>
      </c>
      <c r="V129" s="29">
        <v>17</v>
      </c>
      <c r="W129" s="29">
        <v>35</v>
      </c>
      <c r="X129" s="42">
        <v>16</v>
      </c>
      <c r="Y129" s="50">
        <f t="shared" si="13"/>
        <v>31.372549019607842</v>
      </c>
      <c r="Z129" s="42"/>
      <c r="AA129" s="42"/>
      <c r="AB129" s="42"/>
      <c r="AC129" s="42"/>
      <c r="AD129" s="42"/>
      <c r="AE129" s="42"/>
    </row>
    <row r="130" spans="1:31" s="36" customFormat="1" ht="15.75" x14ac:dyDescent="0.25">
      <c r="A130" s="5" t="s">
        <v>295</v>
      </c>
      <c r="B130" s="10" t="s">
        <v>36</v>
      </c>
      <c r="C130" s="11">
        <v>35.409999999999997</v>
      </c>
      <c r="D130" s="29">
        <v>48</v>
      </c>
      <c r="E130" s="29">
        <v>68</v>
      </c>
      <c r="F130" s="30">
        <f t="shared" si="10"/>
        <v>1.920361479807964</v>
      </c>
      <c r="G130" s="29">
        <v>23</v>
      </c>
      <c r="H130" s="29">
        <f t="shared" si="11"/>
        <v>47.916666666666664</v>
      </c>
      <c r="I130" s="29"/>
      <c r="J130" s="29"/>
      <c r="K130" s="29"/>
      <c r="L130" s="29"/>
      <c r="M130" s="29"/>
      <c r="N130" s="29"/>
      <c r="O130" s="29">
        <v>16</v>
      </c>
      <c r="P130" s="29"/>
      <c r="Q130" s="29"/>
      <c r="R130" s="29"/>
      <c r="S130" s="29"/>
      <c r="T130" s="29"/>
      <c r="U130" s="29">
        <f t="shared" si="12"/>
        <v>69.565217391304344</v>
      </c>
      <c r="V130" s="29">
        <v>23</v>
      </c>
      <c r="W130" s="29">
        <v>35</v>
      </c>
      <c r="X130" s="42">
        <v>23</v>
      </c>
      <c r="Y130" s="50">
        <f t="shared" si="13"/>
        <v>33.823529411764703</v>
      </c>
      <c r="Z130" s="42"/>
      <c r="AA130" s="42"/>
      <c r="AB130" s="42"/>
      <c r="AC130" s="42"/>
      <c r="AD130" s="42"/>
      <c r="AE130" s="42"/>
    </row>
    <row r="131" spans="1:31" ht="15.75" x14ac:dyDescent="0.25">
      <c r="A131" s="146" t="s">
        <v>296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31" s="36" customFormat="1" ht="16.5" customHeight="1" x14ac:dyDescent="0.25">
      <c r="A132" s="16" t="s">
        <v>171</v>
      </c>
      <c r="B132" s="10" t="s">
        <v>45</v>
      </c>
      <c r="C132" s="13">
        <v>223.19</v>
      </c>
      <c r="D132" s="8">
        <v>0</v>
      </c>
      <c r="E132" s="8">
        <v>0</v>
      </c>
      <c r="F132" s="8">
        <f>E132/C132</f>
        <v>0</v>
      </c>
      <c r="G132" s="2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</row>
    <row r="133" spans="1:31" s="36" customFormat="1" ht="38.25" x14ac:dyDescent="0.25">
      <c r="A133" s="16" t="s">
        <v>297</v>
      </c>
      <c r="B133" s="10" t="s">
        <v>152</v>
      </c>
      <c r="C133" s="13">
        <v>146.21</v>
      </c>
      <c r="D133" s="8">
        <v>0</v>
      </c>
      <c r="E133" s="8">
        <v>0</v>
      </c>
      <c r="F133" s="8">
        <f>E133/C133</f>
        <v>0</v>
      </c>
      <c r="G133" s="28">
        <v>0</v>
      </c>
      <c r="H133" s="8">
        <v>0</v>
      </c>
      <c r="I133" s="8"/>
      <c r="J133" s="8"/>
      <c r="K133" s="8"/>
      <c r="L133" s="8"/>
      <c r="M133" s="8"/>
      <c r="N133" s="8"/>
      <c r="O133" s="8">
        <v>0</v>
      </c>
      <c r="P133" s="8"/>
      <c r="Q133" s="8"/>
      <c r="R133" s="8"/>
      <c r="S133" s="8"/>
      <c r="T133" s="8"/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60"/>
      <c r="AA133" s="60"/>
      <c r="AB133" s="60"/>
      <c r="AC133" s="60"/>
      <c r="AD133" s="60"/>
      <c r="AE133" s="60"/>
    </row>
    <row r="134" spans="1:31" s="36" customFormat="1" x14ac:dyDescent="0.25">
      <c r="A134" s="16" t="s">
        <v>298</v>
      </c>
      <c r="B134" s="10" t="s">
        <v>154</v>
      </c>
      <c r="C134" s="13">
        <v>125.91</v>
      </c>
      <c r="D134" s="8">
        <v>0</v>
      </c>
      <c r="E134" s="8">
        <v>0</v>
      </c>
      <c r="F134" s="8">
        <f>E134/C134</f>
        <v>0</v>
      </c>
      <c r="G134" s="2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60"/>
      <c r="AA134" s="60"/>
      <c r="AB134" s="60"/>
      <c r="AC134" s="60"/>
      <c r="AD134" s="60"/>
      <c r="AE134" s="60"/>
    </row>
    <row r="135" spans="1:31" ht="15.75" x14ac:dyDescent="0.25">
      <c r="A135" s="150" t="s">
        <v>299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</row>
    <row r="136" spans="1:31" s="36" customFormat="1" ht="15.75" x14ac:dyDescent="0.25">
      <c r="A136" s="5" t="s">
        <v>172</v>
      </c>
      <c r="B136" s="6" t="s">
        <v>45</v>
      </c>
      <c r="C136" s="11">
        <v>768.25</v>
      </c>
      <c r="D136" s="29">
        <v>1714</v>
      </c>
      <c r="E136" s="29">
        <v>1450</v>
      </c>
      <c r="F136" s="30">
        <f>E136/C136</f>
        <v>1.8874064432150992</v>
      </c>
      <c r="G136" s="29">
        <v>599</v>
      </c>
      <c r="H136" s="29">
        <f>G136*100/D136</f>
        <v>34.947491248541425</v>
      </c>
      <c r="I136" s="29">
        <v>0</v>
      </c>
      <c r="J136" s="29">
        <v>0</v>
      </c>
      <c r="K136" s="29">
        <v>0</v>
      </c>
      <c r="L136" s="29">
        <v>0</v>
      </c>
      <c r="M136" s="29">
        <v>599</v>
      </c>
      <c r="N136" s="29">
        <v>0</v>
      </c>
      <c r="O136" s="29">
        <v>101</v>
      </c>
      <c r="P136" s="29">
        <v>0</v>
      </c>
      <c r="Q136" s="29">
        <v>0</v>
      </c>
      <c r="R136" s="29">
        <v>0</v>
      </c>
      <c r="S136" s="29">
        <v>101</v>
      </c>
      <c r="T136" s="29">
        <v>0</v>
      </c>
      <c r="U136" s="29">
        <f>O136*100/G136</f>
        <v>16.861435726210349</v>
      </c>
      <c r="V136" s="29">
        <v>507</v>
      </c>
      <c r="W136" s="29">
        <v>35</v>
      </c>
      <c r="X136" s="42">
        <v>507</v>
      </c>
      <c r="Y136" s="42">
        <f>X136*100/E136</f>
        <v>34.96551724137931</v>
      </c>
      <c r="Z136" s="42">
        <v>0</v>
      </c>
      <c r="AA136" s="42">
        <v>0</v>
      </c>
      <c r="AB136" s="42">
        <v>0</v>
      </c>
      <c r="AC136" s="42">
        <v>0</v>
      </c>
      <c r="AD136" s="42">
        <v>508</v>
      </c>
      <c r="AE136" s="42">
        <v>0</v>
      </c>
    </row>
    <row r="137" spans="1:31" s="36" customFormat="1" ht="38.25" x14ac:dyDescent="0.25">
      <c r="A137" s="5" t="s">
        <v>173</v>
      </c>
      <c r="B137" s="6" t="s">
        <v>157</v>
      </c>
      <c r="C137" s="11">
        <v>191.41800000000001</v>
      </c>
      <c r="D137" s="29">
        <v>60</v>
      </c>
      <c r="E137" s="29">
        <v>64</v>
      </c>
      <c r="F137" s="30">
        <f t="shared" ref="F137:F143" si="14">E137/C137</f>
        <v>0.33434682213793893</v>
      </c>
      <c r="G137" s="29">
        <v>12</v>
      </c>
      <c r="H137" s="29">
        <f t="shared" ref="H137:H143" si="15">G137*100/D137</f>
        <v>20</v>
      </c>
      <c r="I137" s="29"/>
      <c r="J137" s="29"/>
      <c r="K137" s="29"/>
      <c r="L137" s="29"/>
      <c r="M137" s="29"/>
      <c r="N137" s="29"/>
      <c r="O137" s="29">
        <v>0</v>
      </c>
      <c r="P137" s="29"/>
      <c r="Q137" s="29"/>
      <c r="R137" s="29"/>
      <c r="S137" s="29"/>
      <c r="T137" s="29"/>
      <c r="U137" s="29">
        <f t="shared" ref="U137:U143" si="16">O137*100/G137</f>
        <v>0</v>
      </c>
      <c r="V137" s="29">
        <v>22</v>
      </c>
      <c r="W137" s="29">
        <v>35</v>
      </c>
      <c r="X137" s="42">
        <v>15</v>
      </c>
      <c r="Y137" s="50">
        <f t="shared" ref="Y137:Y143" si="17">X137*100/E137</f>
        <v>23.4375</v>
      </c>
      <c r="Z137" s="42"/>
      <c r="AA137" s="42"/>
      <c r="AB137" s="42"/>
      <c r="AC137" s="42"/>
      <c r="AD137" s="42"/>
      <c r="AE137" s="42"/>
    </row>
    <row r="138" spans="1:31" s="36" customFormat="1" ht="38.25" x14ac:dyDescent="0.25">
      <c r="A138" s="5" t="s">
        <v>175</v>
      </c>
      <c r="B138" s="6" t="s">
        <v>159</v>
      </c>
      <c r="C138" s="11">
        <v>164.13</v>
      </c>
      <c r="D138" s="29">
        <v>58</v>
      </c>
      <c r="E138" s="29">
        <v>63</v>
      </c>
      <c r="F138" s="30">
        <f t="shared" si="14"/>
        <v>0.3838420764028514</v>
      </c>
      <c r="G138" s="29">
        <v>20</v>
      </c>
      <c r="H138" s="29">
        <f t="shared" si="15"/>
        <v>34.482758620689658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f t="shared" si="16"/>
        <v>0</v>
      </c>
      <c r="V138" s="29">
        <v>22</v>
      </c>
      <c r="W138" s="29">
        <v>35</v>
      </c>
      <c r="X138" s="42">
        <v>9</v>
      </c>
      <c r="Y138" s="50">
        <f t="shared" si="17"/>
        <v>14.285714285714286</v>
      </c>
      <c r="Z138" s="42"/>
      <c r="AA138" s="42"/>
      <c r="AB138" s="42"/>
      <c r="AC138" s="42"/>
      <c r="AD138" s="42"/>
      <c r="AE138" s="42"/>
    </row>
    <row r="139" spans="1:31" s="36" customFormat="1" ht="38.25" x14ac:dyDescent="0.25">
      <c r="A139" s="5" t="s">
        <v>177</v>
      </c>
      <c r="B139" s="6" t="s">
        <v>160</v>
      </c>
      <c r="C139" s="7">
        <v>258.22300000000001</v>
      </c>
      <c r="D139" s="29">
        <v>212</v>
      </c>
      <c r="E139" s="29">
        <v>228</v>
      </c>
      <c r="F139" s="30">
        <f t="shared" si="14"/>
        <v>0.88295775356958905</v>
      </c>
      <c r="G139" s="29">
        <v>63</v>
      </c>
      <c r="H139" s="29">
        <f t="shared" si="15"/>
        <v>29.716981132075471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f t="shared" si="16"/>
        <v>0</v>
      </c>
      <c r="V139" s="29">
        <v>79</v>
      </c>
      <c r="W139" s="29">
        <v>35</v>
      </c>
      <c r="X139" s="42">
        <v>34</v>
      </c>
      <c r="Y139" s="50">
        <f t="shared" si="17"/>
        <v>14.912280701754385</v>
      </c>
      <c r="Z139" s="42"/>
      <c r="AA139" s="42"/>
      <c r="AB139" s="42"/>
      <c r="AC139" s="42"/>
      <c r="AD139" s="42"/>
      <c r="AE139" s="42"/>
    </row>
    <row r="140" spans="1:31" s="36" customFormat="1" ht="15.75" x14ac:dyDescent="0.25">
      <c r="A140" s="5" t="s">
        <v>178</v>
      </c>
      <c r="B140" s="6" t="s">
        <v>161</v>
      </c>
      <c r="C140" s="11">
        <v>31.01</v>
      </c>
      <c r="D140" s="29">
        <v>68</v>
      </c>
      <c r="E140" s="29">
        <v>117</v>
      </c>
      <c r="F140" s="30">
        <f t="shared" si="14"/>
        <v>3.7729764592067072</v>
      </c>
      <c r="G140" s="29">
        <v>23</v>
      </c>
      <c r="H140" s="29">
        <f t="shared" si="15"/>
        <v>33.823529411764703</v>
      </c>
      <c r="I140" s="29"/>
      <c r="J140" s="29"/>
      <c r="K140" s="29"/>
      <c r="L140" s="29"/>
      <c r="M140" s="29"/>
      <c r="N140" s="29"/>
      <c r="O140" s="29">
        <v>20</v>
      </c>
      <c r="P140" s="29"/>
      <c r="Q140" s="29"/>
      <c r="R140" s="29"/>
      <c r="S140" s="29"/>
      <c r="T140" s="29"/>
      <c r="U140" s="29">
        <f t="shared" si="16"/>
        <v>86.956521739130437</v>
      </c>
      <c r="V140" s="29">
        <v>40</v>
      </c>
      <c r="W140" s="29">
        <v>35</v>
      </c>
      <c r="X140" s="42">
        <v>40</v>
      </c>
      <c r="Y140" s="50">
        <f t="shared" si="17"/>
        <v>34.188034188034187</v>
      </c>
      <c r="Z140" s="42"/>
      <c r="AA140" s="42"/>
      <c r="AB140" s="42"/>
      <c r="AC140" s="42"/>
      <c r="AD140" s="42"/>
      <c r="AE140" s="42"/>
    </row>
    <row r="141" spans="1:31" s="36" customFormat="1" ht="25.5" x14ac:dyDescent="0.25">
      <c r="A141" s="5" t="s">
        <v>180</v>
      </c>
      <c r="B141" s="10" t="s">
        <v>162</v>
      </c>
      <c r="C141" s="11">
        <v>45.381</v>
      </c>
      <c r="D141" s="29">
        <v>111</v>
      </c>
      <c r="E141" s="29">
        <v>154</v>
      </c>
      <c r="F141" s="30">
        <f t="shared" si="14"/>
        <v>3.3934906679006631</v>
      </c>
      <c r="G141" s="29">
        <v>38</v>
      </c>
      <c r="H141" s="29">
        <f t="shared" si="15"/>
        <v>34.234234234234236</v>
      </c>
      <c r="I141" s="29"/>
      <c r="J141" s="29"/>
      <c r="K141" s="29"/>
      <c r="L141" s="29"/>
      <c r="M141" s="29"/>
      <c r="N141" s="29"/>
      <c r="O141" s="29">
        <v>0</v>
      </c>
      <c r="P141" s="29"/>
      <c r="Q141" s="29"/>
      <c r="R141" s="29"/>
      <c r="S141" s="29"/>
      <c r="T141" s="29"/>
      <c r="U141" s="29">
        <f t="shared" si="16"/>
        <v>0</v>
      </c>
      <c r="V141" s="29">
        <v>53</v>
      </c>
      <c r="W141" s="29">
        <v>35</v>
      </c>
      <c r="X141" s="42">
        <v>53</v>
      </c>
      <c r="Y141" s="50">
        <f t="shared" si="17"/>
        <v>34.415584415584412</v>
      </c>
      <c r="Z141" s="42"/>
      <c r="AA141" s="42"/>
      <c r="AB141" s="42"/>
      <c r="AC141" s="42"/>
      <c r="AD141" s="42"/>
      <c r="AE141" s="42"/>
    </row>
    <row r="142" spans="1:31" s="36" customFormat="1" ht="15.75" x14ac:dyDescent="0.25">
      <c r="A142" s="5" t="s">
        <v>182</v>
      </c>
      <c r="B142" s="10" t="s">
        <v>51</v>
      </c>
      <c r="C142" s="11">
        <v>20.49</v>
      </c>
      <c r="D142" s="29">
        <v>69</v>
      </c>
      <c r="E142" s="29">
        <v>81</v>
      </c>
      <c r="F142" s="30">
        <f t="shared" si="14"/>
        <v>3.9531478770131776</v>
      </c>
      <c r="G142" s="29">
        <v>24</v>
      </c>
      <c r="H142" s="29">
        <f t="shared" si="15"/>
        <v>34.782608695652172</v>
      </c>
      <c r="I142" s="29"/>
      <c r="J142" s="29"/>
      <c r="K142" s="29"/>
      <c r="L142" s="29"/>
      <c r="M142" s="29"/>
      <c r="N142" s="29"/>
      <c r="O142" s="29">
        <v>24</v>
      </c>
      <c r="P142" s="29"/>
      <c r="Q142" s="29"/>
      <c r="R142" s="29"/>
      <c r="S142" s="29"/>
      <c r="T142" s="29"/>
      <c r="U142" s="29">
        <f t="shared" si="16"/>
        <v>100</v>
      </c>
      <c r="V142" s="29">
        <v>28</v>
      </c>
      <c r="W142" s="29">
        <v>35</v>
      </c>
      <c r="X142" s="42">
        <v>28</v>
      </c>
      <c r="Y142" s="50">
        <f t="shared" si="17"/>
        <v>34.567901234567898</v>
      </c>
      <c r="Z142" s="42"/>
      <c r="AA142" s="42"/>
      <c r="AB142" s="42"/>
      <c r="AC142" s="42"/>
      <c r="AD142" s="42"/>
      <c r="AE142" s="42"/>
    </row>
    <row r="143" spans="1:31" s="36" customFormat="1" ht="15.75" x14ac:dyDescent="0.25">
      <c r="A143" s="5" t="s">
        <v>184</v>
      </c>
      <c r="B143" s="12" t="s">
        <v>163</v>
      </c>
      <c r="C143" s="11">
        <v>73.016999999999996</v>
      </c>
      <c r="D143" s="29">
        <v>129</v>
      </c>
      <c r="E143" s="29">
        <v>177</v>
      </c>
      <c r="F143" s="30">
        <f t="shared" si="14"/>
        <v>2.4240930194338306</v>
      </c>
      <c r="G143" s="29">
        <v>45</v>
      </c>
      <c r="H143" s="29">
        <f t="shared" si="15"/>
        <v>34.883720930232556</v>
      </c>
      <c r="I143" s="29"/>
      <c r="J143" s="29"/>
      <c r="K143" s="29"/>
      <c r="L143" s="29"/>
      <c r="M143" s="29"/>
      <c r="N143" s="29"/>
      <c r="O143" s="29">
        <v>0</v>
      </c>
      <c r="P143" s="29"/>
      <c r="Q143" s="29"/>
      <c r="R143" s="29"/>
      <c r="S143" s="29"/>
      <c r="T143" s="29"/>
      <c r="U143" s="29">
        <f t="shared" si="16"/>
        <v>0</v>
      </c>
      <c r="V143" s="29">
        <v>61</v>
      </c>
      <c r="W143" s="29">
        <v>35</v>
      </c>
      <c r="X143" s="42">
        <v>61</v>
      </c>
      <c r="Y143" s="50">
        <f t="shared" si="17"/>
        <v>34.463276836158194</v>
      </c>
      <c r="Z143" s="42"/>
      <c r="AA143" s="42"/>
      <c r="AB143" s="42"/>
      <c r="AC143" s="42"/>
      <c r="AD143" s="42"/>
      <c r="AE143" s="42"/>
    </row>
    <row r="144" spans="1:31" ht="15.75" customHeight="1" x14ac:dyDescent="0.25">
      <c r="A144" s="143" t="s">
        <v>301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</row>
    <row r="145" spans="1:31" s="72" customFormat="1" x14ac:dyDescent="0.25">
      <c r="A145" s="14" t="s">
        <v>188</v>
      </c>
      <c r="B145" s="10" t="s">
        <v>26</v>
      </c>
      <c r="C145" s="7">
        <v>4284.8</v>
      </c>
      <c r="D145" s="28">
        <v>10158</v>
      </c>
      <c r="E145" s="28">
        <v>10465</v>
      </c>
      <c r="F145" s="61">
        <v>3.77</v>
      </c>
      <c r="G145" s="28">
        <v>3552</v>
      </c>
      <c r="H145" s="28">
        <f>G145*100/D145</f>
        <v>34.96751329001772</v>
      </c>
      <c r="I145" s="28">
        <v>1396</v>
      </c>
      <c r="J145" s="28">
        <v>0</v>
      </c>
      <c r="K145" s="28">
        <v>0</v>
      </c>
      <c r="L145" s="28">
        <v>0</v>
      </c>
      <c r="M145" s="28">
        <v>2156</v>
      </c>
      <c r="N145" s="28">
        <v>0</v>
      </c>
      <c r="O145" s="28">
        <v>460</v>
      </c>
      <c r="P145" s="28">
        <v>0</v>
      </c>
      <c r="Q145" s="28">
        <v>0</v>
      </c>
      <c r="R145" s="28">
        <v>0</v>
      </c>
      <c r="S145" s="28">
        <v>460</v>
      </c>
      <c r="T145" s="28">
        <v>0</v>
      </c>
      <c r="U145" s="28">
        <f>O145*100/G145</f>
        <v>12.95045045045045</v>
      </c>
      <c r="V145" s="28">
        <v>3662</v>
      </c>
      <c r="W145" s="28">
        <v>35</v>
      </c>
      <c r="X145" s="28">
        <v>3662</v>
      </c>
      <c r="Y145" s="28">
        <f>X145*100/E145</f>
        <v>34.99283325370282</v>
      </c>
      <c r="Z145" s="28">
        <v>1396</v>
      </c>
      <c r="AA145" s="28">
        <v>0</v>
      </c>
      <c r="AB145" s="28">
        <v>0</v>
      </c>
      <c r="AC145" s="28">
        <v>0</v>
      </c>
      <c r="AD145" s="28">
        <v>2266</v>
      </c>
      <c r="AE145" s="28">
        <v>0</v>
      </c>
    </row>
    <row r="146" spans="1:31" s="72" customFormat="1" ht="15.75" customHeight="1" x14ac:dyDescent="0.25">
      <c r="A146" s="143" t="s">
        <v>302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72" customFormat="1" x14ac:dyDescent="0.25">
      <c r="A147" s="14" t="s">
        <v>200</v>
      </c>
      <c r="B147" s="10" t="s">
        <v>45</v>
      </c>
      <c r="C147" s="7">
        <v>2410.6999999999998</v>
      </c>
      <c r="D147" s="39">
        <v>2859</v>
      </c>
      <c r="E147" s="39">
        <v>2906</v>
      </c>
      <c r="F147" s="40">
        <f>E147/C147</f>
        <v>1.205458995312565</v>
      </c>
      <c r="G147" s="39">
        <v>1000</v>
      </c>
      <c r="H147" s="39">
        <f>G147*100/D147</f>
        <v>34.977264777894369</v>
      </c>
      <c r="I147" s="39">
        <v>100</v>
      </c>
      <c r="J147" s="39">
        <v>0</v>
      </c>
      <c r="K147" s="39">
        <v>0</v>
      </c>
      <c r="L147" s="39">
        <v>0</v>
      </c>
      <c r="M147" s="39">
        <v>900</v>
      </c>
      <c r="N147" s="39">
        <v>0</v>
      </c>
      <c r="O147" s="39">
        <v>253</v>
      </c>
      <c r="P147" s="39">
        <v>0</v>
      </c>
      <c r="Q147" s="39">
        <v>0</v>
      </c>
      <c r="R147" s="39">
        <v>0</v>
      </c>
      <c r="S147" s="39">
        <v>253</v>
      </c>
      <c r="T147" s="39">
        <v>0</v>
      </c>
      <c r="U147" s="39">
        <f>O147*100/G147</f>
        <v>25.3</v>
      </c>
      <c r="V147" s="39">
        <v>1017</v>
      </c>
      <c r="W147" s="39">
        <v>35</v>
      </c>
      <c r="X147" s="71">
        <v>1017</v>
      </c>
      <c r="Y147" s="130">
        <f>X147*100/E147</f>
        <v>34.99655884377151</v>
      </c>
      <c r="Z147" s="71">
        <v>150</v>
      </c>
      <c r="AA147" s="71">
        <v>0</v>
      </c>
      <c r="AB147" s="71">
        <v>0</v>
      </c>
      <c r="AC147" s="71">
        <v>0</v>
      </c>
      <c r="AD147" s="71">
        <v>867</v>
      </c>
      <c r="AE147" s="71">
        <v>0</v>
      </c>
    </row>
    <row r="148" spans="1:31" ht="38.25" x14ac:dyDescent="0.25">
      <c r="A148" s="5" t="s">
        <v>201</v>
      </c>
      <c r="B148" s="6" t="s">
        <v>166</v>
      </c>
      <c r="C148" s="11">
        <v>150.298</v>
      </c>
      <c r="D148" s="39">
        <v>124</v>
      </c>
      <c r="E148" s="39">
        <v>97</v>
      </c>
      <c r="F148" s="40">
        <f>E148/C148</f>
        <v>0.64538450278779491</v>
      </c>
      <c r="G148" s="39">
        <v>43</v>
      </c>
      <c r="H148" s="39">
        <f>G148*100/D148</f>
        <v>34.677419354838712</v>
      </c>
      <c r="I148" s="39"/>
      <c r="J148" s="39"/>
      <c r="K148" s="39"/>
      <c r="L148" s="39"/>
      <c r="M148" s="39"/>
      <c r="N148" s="39"/>
      <c r="O148" s="39">
        <v>24</v>
      </c>
      <c r="P148" s="39"/>
      <c r="Q148" s="39"/>
      <c r="R148" s="39"/>
      <c r="S148" s="39"/>
      <c r="T148" s="39"/>
      <c r="U148" s="39">
        <f>O148*100/G148</f>
        <v>55.813953488372093</v>
      </c>
      <c r="V148" s="39">
        <v>33</v>
      </c>
      <c r="W148" s="39">
        <v>35</v>
      </c>
      <c r="X148" s="43">
        <v>25</v>
      </c>
      <c r="Y148" s="58">
        <f>X148*100/E148</f>
        <v>25.773195876288661</v>
      </c>
      <c r="Z148" s="41"/>
      <c r="AA148" s="41"/>
      <c r="AB148" s="41"/>
      <c r="AC148" s="41"/>
      <c r="AD148" s="41"/>
      <c r="AE148" s="41"/>
    </row>
    <row r="149" spans="1:31" x14ac:dyDescent="0.25">
      <c r="A149" s="5" t="s">
        <v>203</v>
      </c>
      <c r="B149" s="6" t="s">
        <v>168</v>
      </c>
      <c r="C149" s="11">
        <v>1607.29</v>
      </c>
      <c r="D149" s="39">
        <v>2386</v>
      </c>
      <c r="E149" s="39">
        <v>2444</v>
      </c>
      <c r="F149" s="40">
        <f>E149/C149</f>
        <v>1.5205718943065658</v>
      </c>
      <c r="G149" s="39">
        <v>835</v>
      </c>
      <c r="H149" s="39">
        <f>G149*100/D149</f>
        <v>34.995808885163456</v>
      </c>
      <c r="I149" s="39"/>
      <c r="J149" s="39"/>
      <c r="K149" s="39"/>
      <c r="L149" s="39"/>
      <c r="M149" s="39"/>
      <c r="N149" s="39"/>
      <c r="O149" s="39">
        <v>835</v>
      </c>
      <c r="P149" s="39"/>
      <c r="Q149" s="39"/>
      <c r="R149" s="39"/>
      <c r="S149" s="39"/>
      <c r="T149" s="39"/>
      <c r="U149" s="39">
        <f>O149*100/G149</f>
        <v>100</v>
      </c>
      <c r="V149" s="39">
        <v>856</v>
      </c>
      <c r="W149" s="39">
        <v>35</v>
      </c>
      <c r="X149" s="43">
        <v>856</v>
      </c>
      <c r="Y149" s="62">
        <f>X149*100/E149</f>
        <v>35.02454991816694</v>
      </c>
      <c r="Z149" s="41"/>
      <c r="AA149" s="41"/>
      <c r="AB149" s="41"/>
      <c r="AC149" s="41"/>
      <c r="AD149" s="41"/>
      <c r="AE149" s="41"/>
    </row>
    <row r="150" spans="1:31" s="72" customFormat="1" ht="25.5" x14ac:dyDescent="0.25">
      <c r="A150" s="14" t="s">
        <v>205</v>
      </c>
      <c r="B150" s="10" t="s">
        <v>170</v>
      </c>
      <c r="C150" s="7">
        <v>252.64</v>
      </c>
      <c r="D150" s="39">
        <v>236</v>
      </c>
      <c r="E150" s="39">
        <v>242</v>
      </c>
      <c r="F150" s="40">
        <f>E150/C150</f>
        <v>0.95788473717542755</v>
      </c>
      <c r="G150" s="39">
        <v>82</v>
      </c>
      <c r="H150" s="39">
        <f>G150*100/D150</f>
        <v>34.745762711864408</v>
      </c>
      <c r="I150" s="39"/>
      <c r="J150" s="39"/>
      <c r="K150" s="39"/>
      <c r="L150" s="39"/>
      <c r="M150" s="39"/>
      <c r="N150" s="39"/>
      <c r="O150" s="39">
        <v>0</v>
      </c>
      <c r="P150" s="39"/>
      <c r="Q150" s="39"/>
      <c r="R150" s="39"/>
      <c r="S150" s="39"/>
      <c r="T150" s="39"/>
      <c r="U150" s="39">
        <f>O150*100/G150</f>
        <v>0</v>
      </c>
      <c r="V150" s="39">
        <v>84</v>
      </c>
      <c r="W150" s="39">
        <v>35</v>
      </c>
      <c r="X150" s="71">
        <v>84</v>
      </c>
      <c r="Y150" s="71">
        <f>X150*100/E150</f>
        <v>34.710743801652896</v>
      </c>
      <c r="Z150" s="71"/>
      <c r="AA150" s="71"/>
      <c r="AB150" s="71"/>
      <c r="AC150" s="71"/>
      <c r="AD150" s="71"/>
      <c r="AE150" s="71"/>
    </row>
    <row r="151" spans="1:31" ht="15.75" customHeight="1" x14ac:dyDescent="0.25">
      <c r="A151" s="143" t="s">
        <v>300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 ht="15.75" x14ac:dyDescent="0.25">
      <c r="A152" s="5" t="s">
        <v>206</v>
      </c>
      <c r="B152" s="6" t="s">
        <v>45</v>
      </c>
      <c r="C152" s="7">
        <v>466.86</v>
      </c>
      <c r="D152" s="29">
        <v>233</v>
      </c>
      <c r="E152" s="29">
        <v>164</v>
      </c>
      <c r="F152" s="30">
        <f>E152/C152</f>
        <v>0.35128303988347681</v>
      </c>
      <c r="G152" s="29">
        <v>81</v>
      </c>
      <c r="H152" s="29">
        <f>G152*100/D152</f>
        <v>34.763948497854081</v>
      </c>
      <c r="I152" s="29">
        <v>0</v>
      </c>
      <c r="J152" s="29">
        <v>0</v>
      </c>
      <c r="K152" s="29">
        <v>0</v>
      </c>
      <c r="L152" s="29">
        <v>0</v>
      </c>
      <c r="M152" s="29">
        <v>81</v>
      </c>
      <c r="N152" s="29">
        <v>0</v>
      </c>
      <c r="O152" s="29">
        <v>4</v>
      </c>
      <c r="P152" s="29">
        <v>0</v>
      </c>
      <c r="Q152" s="29">
        <v>0</v>
      </c>
      <c r="R152" s="29">
        <v>0</v>
      </c>
      <c r="S152" s="29">
        <v>4</v>
      </c>
      <c r="T152" s="29">
        <v>0</v>
      </c>
      <c r="U152" s="29">
        <f>O152*100/G152</f>
        <v>4.9382716049382713</v>
      </c>
      <c r="V152" s="29">
        <v>57</v>
      </c>
      <c r="W152" s="29">
        <v>35</v>
      </c>
      <c r="X152" s="35">
        <v>57</v>
      </c>
      <c r="Y152" s="63">
        <f>X152*100/E152</f>
        <v>34.756097560975611</v>
      </c>
      <c r="Z152" s="35">
        <v>0</v>
      </c>
      <c r="AA152" s="35">
        <v>0</v>
      </c>
      <c r="AB152" s="35">
        <v>0</v>
      </c>
      <c r="AC152" s="35">
        <v>0</v>
      </c>
      <c r="AD152" s="35">
        <v>57</v>
      </c>
      <c r="AE152" s="35">
        <v>0</v>
      </c>
    </row>
    <row r="153" spans="1:31" s="36" customFormat="1" ht="38.25" x14ac:dyDescent="0.25">
      <c r="A153" s="5" t="s">
        <v>207</v>
      </c>
      <c r="B153" s="6" t="s">
        <v>174</v>
      </c>
      <c r="C153" s="11">
        <v>369.51</v>
      </c>
      <c r="D153" s="29">
        <v>198</v>
      </c>
      <c r="E153" s="29">
        <v>264</v>
      </c>
      <c r="F153" s="30">
        <f t="shared" ref="F153:F161" si="18">E153/C153</f>
        <v>0.71445968985954378</v>
      </c>
      <c r="G153" s="29">
        <v>59</v>
      </c>
      <c r="H153" s="29">
        <f t="shared" ref="H153:H161" si="19">G153*100/D153</f>
        <v>29.797979797979799</v>
      </c>
      <c r="I153" s="29"/>
      <c r="J153" s="29"/>
      <c r="K153" s="29"/>
      <c r="L153" s="29"/>
      <c r="M153" s="29"/>
      <c r="N153" s="29"/>
      <c r="O153" s="29">
        <v>19</v>
      </c>
      <c r="P153" s="29"/>
      <c r="Q153" s="29"/>
      <c r="R153" s="29"/>
      <c r="S153" s="29"/>
      <c r="T153" s="29"/>
      <c r="U153" s="29">
        <v>0</v>
      </c>
      <c r="V153" s="29">
        <v>92</v>
      </c>
      <c r="W153" s="29">
        <v>35</v>
      </c>
      <c r="X153" s="42">
        <v>39</v>
      </c>
      <c r="Y153" s="50">
        <f t="shared" ref="Y153:Y161" si="20">X153*100/E153</f>
        <v>14.772727272727273</v>
      </c>
      <c r="Z153" s="35"/>
      <c r="AA153" s="35"/>
      <c r="AB153" s="35"/>
      <c r="AC153" s="35"/>
      <c r="AD153" s="35"/>
      <c r="AE153" s="35"/>
    </row>
    <row r="154" spans="1:31" s="36" customFormat="1" ht="15.75" x14ac:dyDescent="0.25">
      <c r="A154" s="5" t="s">
        <v>209</v>
      </c>
      <c r="B154" s="6" t="s">
        <v>176</v>
      </c>
      <c r="C154" s="11">
        <v>30.57</v>
      </c>
      <c r="D154" s="29">
        <v>122</v>
      </c>
      <c r="E154" s="29">
        <v>158</v>
      </c>
      <c r="F154" s="30">
        <f t="shared" si="18"/>
        <v>5.1684658161596335</v>
      </c>
      <c r="G154" s="29">
        <v>42</v>
      </c>
      <c r="H154" s="29">
        <f t="shared" si="19"/>
        <v>34.42622950819672</v>
      </c>
      <c r="I154" s="29"/>
      <c r="J154" s="29"/>
      <c r="K154" s="29"/>
      <c r="L154" s="29"/>
      <c r="M154" s="29"/>
      <c r="N154" s="29"/>
      <c r="O154" s="29">
        <v>16</v>
      </c>
      <c r="P154" s="29"/>
      <c r="Q154" s="29"/>
      <c r="R154" s="29"/>
      <c r="S154" s="29"/>
      <c r="T154" s="29"/>
      <c r="U154" s="29">
        <f t="shared" ref="U154:U161" si="21">O154*100/G154</f>
        <v>38.095238095238095</v>
      </c>
      <c r="V154" s="29">
        <v>55</v>
      </c>
      <c r="W154" s="29">
        <v>35</v>
      </c>
      <c r="X154" s="35">
        <v>35</v>
      </c>
      <c r="Y154" s="63">
        <f t="shared" si="20"/>
        <v>22.151898734177216</v>
      </c>
      <c r="Z154" s="35"/>
      <c r="AA154" s="35"/>
      <c r="AB154" s="35"/>
      <c r="AC154" s="35"/>
      <c r="AD154" s="35"/>
      <c r="AE154" s="35"/>
    </row>
    <row r="155" spans="1:31" s="36" customFormat="1" ht="25.5" x14ac:dyDescent="0.25">
      <c r="A155" s="5" t="s">
        <v>211</v>
      </c>
      <c r="B155" s="6" t="s">
        <v>348</v>
      </c>
      <c r="C155" s="11">
        <v>47.12</v>
      </c>
      <c r="D155" s="29">
        <v>117</v>
      </c>
      <c r="E155" s="29">
        <v>117</v>
      </c>
      <c r="F155" s="30">
        <f t="shared" si="18"/>
        <v>2.4830220713073006</v>
      </c>
      <c r="G155" s="29">
        <v>40</v>
      </c>
      <c r="H155" s="29">
        <f t="shared" si="19"/>
        <v>34.188034188034187</v>
      </c>
      <c r="I155" s="29"/>
      <c r="J155" s="29"/>
      <c r="K155" s="29"/>
      <c r="L155" s="29"/>
      <c r="M155" s="29"/>
      <c r="N155" s="29"/>
      <c r="O155" s="29">
        <v>18</v>
      </c>
      <c r="P155" s="29"/>
      <c r="Q155" s="29"/>
      <c r="R155" s="29"/>
      <c r="S155" s="29"/>
      <c r="T155" s="29"/>
      <c r="U155" s="29">
        <v>0</v>
      </c>
      <c r="V155" s="29">
        <v>40</v>
      </c>
      <c r="W155" s="29">
        <v>35</v>
      </c>
      <c r="X155" s="35">
        <v>40</v>
      </c>
      <c r="Y155" s="63">
        <f t="shared" si="20"/>
        <v>34.188034188034187</v>
      </c>
      <c r="Z155" s="35"/>
      <c r="AA155" s="35"/>
      <c r="AB155" s="35"/>
      <c r="AC155" s="35"/>
      <c r="AD155" s="35"/>
      <c r="AE155" s="35"/>
    </row>
    <row r="156" spans="1:31" s="36" customFormat="1" ht="25.5" x14ac:dyDescent="0.25">
      <c r="A156" s="5" t="s">
        <v>213</v>
      </c>
      <c r="B156" s="6" t="s">
        <v>179</v>
      </c>
      <c r="C156" s="11">
        <v>299.57100000000003</v>
      </c>
      <c r="D156" s="29">
        <v>139</v>
      </c>
      <c r="E156" s="29">
        <v>111</v>
      </c>
      <c r="F156" s="30">
        <f t="shared" si="18"/>
        <v>0.37052985769650598</v>
      </c>
      <c r="G156" s="29">
        <v>45</v>
      </c>
      <c r="H156" s="29">
        <f t="shared" si="19"/>
        <v>32.374100719424462</v>
      </c>
      <c r="I156" s="29"/>
      <c r="J156" s="29"/>
      <c r="K156" s="29"/>
      <c r="L156" s="29"/>
      <c r="M156" s="29"/>
      <c r="N156" s="29"/>
      <c r="O156" s="29">
        <v>10</v>
      </c>
      <c r="P156" s="29"/>
      <c r="Q156" s="29"/>
      <c r="R156" s="29"/>
      <c r="S156" s="29"/>
      <c r="T156" s="29"/>
      <c r="U156" s="29">
        <f t="shared" si="21"/>
        <v>22.222222222222221</v>
      </c>
      <c r="V156" s="29">
        <v>38</v>
      </c>
      <c r="W156" s="29">
        <v>35</v>
      </c>
      <c r="X156" s="35">
        <v>38</v>
      </c>
      <c r="Y156" s="63">
        <f t="shared" si="20"/>
        <v>34.234234234234236</v>
      </c>
      <c r="Z156" s="35"/>
      <c r="AA156" s="35"/>
      <c r="AB156" s="35"/>
      <c r="AC156" s="35"/>
      <c r="AD156" s="35"/>
      <c r="AE156" s="35"/>
    </row>
    <row r="157" spans="1:31" s="36" customFormat="1" ht="15.75" x14ac:dyDescent="0.25">
      <c r="A157" s="5" t="s">
        <v>215</v>
      </c>
      <c r="B157" s="6" t="s">
        <v>181</v>
      </c>
      <c r="C157" s="11">
        <v>58.94</v>
      </c>
      <c r="D157" s="29">
        <v>87</v>
      </c>
      <c r="E157" s="29">
        <v>61</v>
      </c>
      <c r="F157" s="30">
        <f t="shared" si="18"/>
        <v>1.0349507974211063</v>
      </c>
      <c r="G157" s="29">
        <v>30</v>
      </c>
      <c r="H157" s="29">
        <f t="shared" si="19"/>
        <v>34.482758620689658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f t="shared" si="21"/>
        <v>0</v>
      </c>
      <c r="V157" s="29">
        <v>21</v>
      </c>
      <c r="W157" s="29">
        <v>35</v>
      </c>
      <c r="X157" s="35">
        <v>21</v>
      </c>
      <c r="Y157" s="63">
        <f t="shared" si="20"/>
        <v>34.42622950819672</v>
      </c>
      <c r="Z157" s="35"/>
      <c r="AA157" s="35"/>
      <c r="AB157" s="35"/>
      <c r="AC157" s="35"/>
      <c r="AD157" s="35"/>
      <c r="AE157" s="35"/>
    </row>
    <row r="158" spans="1:31" s="36" customFormat="1" ht="15.75" x14ac:dyDescent="0.25">
      <c r="A158" s="5" t="s">
        <v>217</v>
      </c>
      <c r="B158" s="6" t="s">
        <v>183</v>
      </c>
      <c r="C158" s="11">
        <v>54.54</v>
      </c>
      <c r="D158" s="29">
        <v>22</v>
      </c>
      <c r="E158" s="29">
        <v>20</v>
      </c>
      <c r="F158" s="30">
        <f t="shared" si="18"/>
        <v>0.36670333700036672</v>
      </c>
      <c r="G158" s="29">
        <v>7</v>
      </c>
      <c r="H158" s="29">
        <f t="shared" si="19"/>
        <v>31.818181818181817</v>
      </c>
      <c r="I158" s="29"/>
      <c r="J158" s="29"/>
      <c r="K158" s="29"/>
      <c r="L158" s="29"/>
      <c r="M158" s="29"/>
      <c r="N158" s="29"/>
      <c r="O158" s="29">
        <v>0</v>
      </c>
      <c r="P158" s="29"/>
      <c r="Q158" s="29"/>
      <c r="R158" s="29"/>
      <c r="S158" s="29"/>
      <c r="T158" s="29"/>
      <c r="U158" s="29">
        <f t="shared" si="21"/>
        <v>0</v>
      </c>
      <c r="V158" s="29">
        <v>7</v>
      </c>
      <c r="W158" s="29">
        <v>35</v>
      </c>
      <c r="X158" s="35">
        <v>5</v>
      </c>
      <c r="Y158" s="63">
        <f t="shared" si="20"/>
        <v>25</v>
      </c>
      <c r="Z158" s="35"/>
      <c r="AA158" s="35"/>
      <c r="AB158" s="35"/>
      <c r="AC158" s="35"/>
      <c r="AD158" s="35"/>
      <c r="AE158" s="35"/>
    </row>
    <row r="159" spans="1:31" s="36" customFormat="1" ht="15.75" x14ac:dyDescent="0.25">
      <c r="A159" s="5" t="s">
        <v>219</v>
      </c>
      <c r="B159" s="10" t="s">
        <v>185</v>
      </c>
      <c r="C159" s="7">
        <v>35.200000000000003</v>
      </c>
      <c r="D159" s="29">
        <v>124</v>
      </c>
      <c r="E159" s="29">
        <v>136</v>
      </c>
      <c r="F159" s="30">
        <f t="shared" si="18"/>
        <v>3.8636363636363633</v>
      </c>
      <c r="G159" s="29">
        <v>43</v>
      </c>
      <c r="H159" s="29">
        <f t="shared" si="19"/>
        <v>34.677419354838712</v>
      </c>
      <c r="I159" s="29"/>
      <c r="J159" s="29"/>
      <c r="K159" s="29"/>
      <c r="L159" s="29"/>
      <c r="M159" s="29"/>
      <c r="N159" s="29"/>
      <c r="O159" s="29">
        <v>0</v>
      </c>
      <c r="P159" s="29"/>
      <c r="Q159" s="29"/>
      <c r="R159" s="29"/>
      <c r="S159" s="29"/>
      <c r="T159" s="29"/>
      <c r="U159" s="29">
        <f t="shared" si="21"/>
        <v>0</v>
      </c>
      <c r="V159" s="29">
        <v>47</v>
      </c>
      <c r="W159" s="29">
        <v>35</v>
      </c>
      <c r="X159" s="35">
        <v>47</v>
      </c>
      <c r="Y159" s="63">
        <f t="shared" si="20"/>
        <v>34.558823529411768</v>
      </c>
      <c r="Z159" s="35"/>
      <c r="AA159" s="35"/>
      <c r="AB159" s="35"/>
      <c r="AC159" s="35"/>
      <c r="AD159" s="35"/>
      <c r="AE159" s="35"/>
    </row>
    <row r="160" spans="1:31" s="36" customFormat="1" ht="15.75" x14ac:dyDescent="0.25">
      <c r="A160" s="5" t="s">
        <v>221</v>
      </c>
      <c r="B160" s="12" t="s">
        <v>186</v>
      </c>
      <c r="C160" s="11">
        <v>27.66</v>
      </c>
      <c r="D160" s="29">
        <v>0</v>
      </c>
      <c r="E160" s="29">
        <v>0</v>
      </c>
      <c r="F160" s="30">
        <f t="shared" si="18"/>
        <v>0</v>
      </c>
      <c r="G160" s="29">
        <v>0</v>
      </c>
      <c r="H160" s="29">
        <v>0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0</v>
      </c>
      <c r="X160" s="35">
        <v>0</v>
      </c>
      <c r="Y160" s="63">
        <v>0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223</v>
      </c>
      <c r="B161" s="12" t="s">
        <v>187</v>
      </c>
      <c r="C161" s="11">
        <v>91.3</v>
      </c>
      <c r="D161" s="29">
        <v>108</v>
      </c>
      <c r="E161" s="29">
        <v>119</v>
      </c>
      <c r="F161" s="30">
        <f t="shared" si="18"/>
        <v>1.303395399780942</v>
      </c>
      <c r="G161" s="29">
        <v>18</v>
      </c>
      <c r="H161" s="29">
        <f t="shared" si="19"/>
        <v>16.666666666666668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f t="shared" si="21"/>
        <v>0</v>
      </c>
      <c r="V161" s="29">
        <v>41</v>
      </c>
      <c r="W161" s="29">
        <v>35</v>
      </c>
      <c r="X161" s="35">
        <v>41</v>
      </c>
      <c r="Y161" s="63">
        <f t="shared" si="20"/>
        <v>34.45378151260504</v>
      </c>
      <c r="Z161" s="35"/>
      <c r="AA161" s="35"/>
      <c r="AB161" s="35"/>
      <c r="AC161" s="35"/>
      <c r="AD161" s="35"/>
      <c r="AE161" s="35"/>
    </row>
    <row r="162" spans="1:31" ht="15.75" customHeight="1" x14ac:dyDescent="0.25">
      <c r="A162" s="143" t="s">
        <v>303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 x14ac:dyDescent="0.25">
      <c r="A163" s="5" t="s">
        <v>228</v>
      </c>
      <c r="B163" s="6" t="s">
        <v>45</v>
      </c>
      <c r="C163" s="11">
        <v>855.32100000000003</v>
      </c>
      <c r="D163" s="39">
        <v>834</v>
      </c>
      <c r="E163" s="39">
        <v>833</v>
      </c>
      <c r="F163" s="40">
        <f>E163/C163</f>
        <v>0.97390336493550367</v>
      </c>
      <c r="G163" s="39">
        <v>291</v>
      </c>
      <c r="H163" s="39">
        <f>G163*100/D163</f>
        <v>34.89208633093525</v>
      </c>
      <c r="I163" s="39">
        <v>0</v>
      </c>
      <c r="J163" s="39">
        <v>0</v>
      </c>
      <c r="K163" s="39">
        <v>0</v>
      </c>
      <c r="L163" s="39">
        <v>0</v>
      </c>
      <c r="M163" s="39">
        <v>291</v>
      </c>
      <c r="N163" s="39">
        <v>0</v>
      </c>
      <c r="O163" s="39">
        <v>8</v>
      </c>
      <c r="P163" s="39">
        <v>0</v>
      </c>
      <c r="Q163" s="39">
        <v>0</v>
      </c>
      <c r="R163" s="39">
        <v>0</v>
      </c>
      <c r="S163" s="39">
        <v>8</v>
      </c>
      <c r="T163" s="39">
        <v>0</v>
      </c>
      <c r="U163" s="39">
        <f>O163*100/G163</f>
        <v>2.7491408934707904</v>
      </c>
      <c r="V163" s="39">
        <v>291</v>
      </c>
      <c r="W163" s="39">
        <v>35</v>
      </c>
      <c r="X163" s="51">
        <v>291</v>
      </c>
      <c r="Y163" s="51">
        <f>X163*100/E163</f>
        <v>34.933973589435773</v>
      </c>
      <c r="Z163" s="51">
        <v>0</v>
      </c>
      <c r="AA163" s="51">
        <v>0</v>
      </c>
      <c r="AB163" s="51">
        <v>0</v>
      </c>
      <c r="AC163" s="51">
        <v>0</v>
      </c>
      <c r="AD163" s="51">
        <v>291</v>
      </c>
      <c r="AE163" s="51">
        <v>0</v>
      </c>
    </row>
    <row r="164" spans="1:31" s="36" customFormat="1" ht="25.5" x14ac:dyDescent="0.25">
      <c r="A164" s="5" t="s">
        <v>229</v>
      </c>
      <c r="B164" s="17" t="s">
        <v>189</v>
      </c>
      <c r="C164" s="11">
        <v>40.64</v>
      </c>
      <c r="D164" s="39">
        <v>36</v>
      </c>
      <c r="E164" s="39">
        <v>31</v>
      </c>
      <c r="F164" s="40">
        <f t="shared" ref="F164:F174" si="22">E164/C164</f>
        <v>0.76279527559055116</v>
      </c>
      <c r="G164" s="39">
        <v>12</v>
      </c>
      <c r="H164" s="39">
        <f t="shared" ref="H164:H174" si="23">G164*100/D164</f>
        <v>33.333333333333336</v>
      </c>
      <c r="I164" s="39"/>
      <c r="J164" s="39"/>
      <c r="K164" s="39"/>
      <c r="L164" s="39"/>
      <c r="M164" s="39"/>
      <c r="N164" s="39"/>
      <c r="O164" s="39">
        <v>0</v>
      </c>
      <c r="P164" s="39"/>
      <c r="Q164" s="39"/>
      <c r="R164" s="39"/>
      <c r="S164" s="39"/>
      <c r="T164" s="39"/>
      <c r="U164" s="39">
        <f t="shared" ref="U164:U174" si="24">O164*100/G164</f>
        <v>0</v>
      </c>
      <c r="V164" s="39">
        <v>10</v>
      </c>
      <c r="W164" s="39">
        <v>35</v>
      </c>
      <c r="X164" s="51">
        <v>10</v>
      </c>
      <c r="Y164" s="58">
        <f t="shared" ref="Y164:Y174" si="25">X164*100/E164</f>
        <v>32.258064516129032</v>
      </c>
      <c r="Z164" s="51"/>
      <c r="AA164" s="51"/>
      <c r="AB164" s="51"/>
      <c r="AC164" s="51"/>
      <c r="AD164" s="51"/>
      <c r="AE164" s="51"/>
    </row>
    <row r="165" spans="1:31" s="36" customFormat="1" x14ac:dyDescent="0.25">
      <c r="A165" s="5" t="s">
        <v>304</v>
      </c>
      <c r="B165" s="17" t="s">
        <v>190</v>
      </c>
      <c r="C165" s="11">
        <v>54.3</v>
      </c>
      <c r="D165" s="39">
        <v>32</v>
      </c>
      <c r="E165" s="39">
        <v>30</v>
      </c>
      <c r="F165" s="40">
        <f t="shared" si="22"/>
        <v>0.5524861878453039</v>
      </c>
      <c r="G165" s="39">
        <v>11</v>
      </c>
      <c r="H165" s="39">
        <f t="shared" si="23"/>
        <v>34.375</v>
      </c>
      <c r="I165" s="39"/>
      <c r="J165" s="39"/>
      <c r="K165" s="39"/>
      <c r="L165" s="39"/>
      <c r="M165" s="39"/>
      <c r="N165" s="39"/>
      <c r="O165" s="39">
        <v>8</v>
      </c>
      <c r="P165" s="39"/>
      <c r="Q165" s="39"/>
      <c r="R165" s="39"/>
      <c r="S165" s="39"/>
      <c r="T165" s="39"/>
      <c r="U165" s="39">
        <f t="shared" si="24"/>
        <v>72.727272727272734</v>
      </c>
      <c r="V165" s="39">
        <v>10</v>
      </c>
      <c r="W165" s="39">
        <v>35</v>
      </c>
      <c r="X165" s="51">
        <v>10</v>
      </c>
      <c r="Y165" s="58">
        <f t="shared" si="25"/>
        <v>33.333333333333336</v>
      </c>
      <c r="Z165" s="51"/>
      <c r="AA165" s="51"/>
      <c r="AB165" s="51"/>
      <c r="AC165" s="51"/>
      <c r="AD165" s="51"/>
      <c r="AE165" s="51"/>
    </row>
    <row r="166" spans="1:31" s="36" customFormat="1" ht="25.5" x14ac:dyDescent="0.25">
      <c r="A166" s="5" t="s">
        <v>305</v>
      </c>
      <c r="B166" s="17" t="s">
        <v>191</v>
      </c>
      <c r="C166" s="11">
        <v>96.99</v>
      </c>
      <c r="D166" s="39">
        <v>188</v>
      </c>
      <c r="E166" s="39">
        <v>143</v>
      </c>
      <c r="F166" s="40">
        <f t="shared" si="22"/>
        <v>1.4743788019383441</v>
      </c>
      <c r="G166" s="39">
        <v>65</v>
      </c>
      <c r="H166" s="39">
        <f t="shared" si="23"/>
        <v>34.574468085106382</v>
      </c>
      <c r="I166" s="39"/>
      <c r="J166" s="39"/>
      <c r="K166" s="39"/>
      <c r="L166" s="39"/>
      <c r="M166" s="39"/>
      <c r="N166" s="39"/>
      <c r="O166" s="39">
        <v>0</v>
      </c>
      <c r="P166" s="39"/>
      <c r="Q166" s="39"/>
      <c r="R166" s="39"/>
      <c r="S166" s="39"/>
      <c r="T166" s="39"/>
      <c r="U166" s="39">
        <f t="shared" si="24"/>
        <v>0</v>
      </c>
      <c r="V166" s="39">
        <v>50</v>
      </c>
      <c r="W166" s="39">
        <v>35</v>
      </c>
      <c r="X166" s="51">
        <v>50</v>
      </c>
      <c r="Y166" s="58">
        <f t="shared" si="25"/>
        <v>34.965034965034967</v>
      </c>
      <c r="Z166" s="51"/>
      <c r="AA166" s="51"/>
      <c r="AB166" s="51"/>
      <c r="AC166" s="51"/>
      <c r="AD166" s="51"/>
      <c r="AE166" s="51"/>
    </row>
    <row r="167" spans="1:31" s="36" customFormat="1" x14ac:dyDescent="0.25">
      <c r="A167" s="5" t="s">
        <v>306</v>
      </c>
      <c r="B167" s="17" t="s">
        <v>192</v>
      </c>
      <c r="C167" s="11">
        <v>31.17</v>
      </c>
      <c r="D167" s="39">
        <v>25</v>
      </c>
      <c r="E167" s="39">
        <v>28</v>
      </c>
      <c r="F167" s="40">
        <f t="shared" si="22"/>
        <v>0.89829964709656718</v>
      </c>
      <c r="G167" s="39">
        <v>6</v>
      </c>
      <c r="H167" s="39">
        <f t="shared" si="23"/>
        <v>24</v>
      </c>
      <c r="I167" s="39"/>
      <c r="J167" s="39"/>
      <c r="K167" s="39"/>
      <c r="L167" s="39"/>
      <c r="M167" s="39"/>
      <c r="N167" s="39"/>
      <c r="O167" s="39">
        <v>4</v>
      </c>
      <c r="P167" s="39"/>
      <c r="Q167" s="39"/>
      <c r="R167" s="39"/>
      <c r="S167" s="39"/>
      <c r="T167" s="39"/>
      <c r="U167" s="39">
        <f t="shared" si="24"/>
        <v>66.666666666666671</v>
      </c>
      <c r="V167" s="39">
        <v>9</v>
      </c>
      <c r="W167" s="39">
        <v>35</v>
      </c>
      <c r="X167" s="51">
        <v>8</v>
      </c>
      <c r="Y167" s="58">
        <f t="shared" si="25"/>
        <v>28.571428571428573</v>
      </c>
      <c r="Z167" s="51"/>
      <c r="AA167" s="51"/>
      <c r="AB167" s="51"/>
      <c r="AC167" s="51"/>
      <c r="AD167" s="51"/>
      <c r="AE167" s="51"/>
    </row>
    <row r="168" spans="1:31" s="36" customFormat="1" x14ac:dyDescent="0.25">
      <c r="A168" s="5" t="s">
        <v>307</v>
      </c>
      <c r="B168" s="17" t="s">
        <v>193</v>
      </c>
      <c r="C168" s="11">
        <v>15.47</v>
      </c>
      <c r="D168" s="39">
        <v>39</v>
      </c>
      <c r="E168" s="39">
        <v>36</v>
      </c>
      <c r="F168" s="40">
        <f t="shared" si="22"/>
        <v>2.3270846800258562</v>
      </c>
      <c r="G168" s="39">
        <v>10</v>
      </c>
      <c r="H168" s="39">
        <f t="shared" si="23"/>
        <v>25.641025641025642</v>
      </c>
      <c r="I168" s="39"/>
      <c r="J168" s="39"/>
      <c r="K168" s="39"/>
      <c r="L168" s="39"/>
      <c r="M168" s="39"/>
      <c r="N168" s="39"/>
      <c r="O168" s="39">
        <v>5</v>
      </c>
      <c r="P168" s="39"/>
      <c r="Q168" s="39"/>
      <c r="R168" s="39"/>
      <c r="S168" s="39"/>
      <c r="T168" s="39"/>
      <c r="U168" s="39">
        <f t="shared" si="24"/>
        <v>50</v>
      </c>
      <c r="V168" s="39">
        <v>12</v>
      </c>
      <c r="W168" s="39">
        <v>35</v>
      </c>
      <c r="X168" s="51">
        <v>9</v>
      </c>
      <c r="Y168" s="58">
        <f t="shared" si="25"/>
        <v>25</v>
      </c>
      <c r="Z168" s="51"/>
      <c r="AA168" s="51"/>
      <c r="AB168" s="51"/>
      <c r="AC168" s="51"/>
      <c r="AD168" s="51"/>
      <c r="AE168" s="51"/>
    </row>
    <row r="169" spans="1:31" s="36" customFormat="1" x14ac:dyDescent="0.25">
      <c r="A169" s="5" t="s">
        <v>308</v>
      </c>
      <c r="B169" s="18" t="s">
        <v>194</v>
      </c>
      <c r="C169" s="11">
        <v>52.087000000000003</v>
      </c>
      <c r="D169" s="39">
        <v>53</v>
      </c>
      <c r="E169" s="39">
        <v>60</v>
      </c>
      <c r="F169" s="40">
        <f t="shared" si="22"/>
        <v>1.1519189049090943</v>
      </c>
      <c r="G169" s="39">
        <v>13</v>
      </c>
      <c r="H169" s="39">
        <f t="shared" si="23"/>
        <v>24.528301886792452</v>
      </c>
      <c r="I169" s="39"/>
      <c r="J169" s="39"/>
      <c r="K169" s="39"/>
      <c r="L169" s="39"/>
      <c r="M169" s="39"/>
      <c r="N169" s="39"/>
      <c r="O169" s="39">
        <v>4</v>
      </c>
      <c r="P169" s="39"/>
      <c r="Q169" s="39"/>
      <c r="R169" s="39"/>
      <c r="S169" s="39"/>
      <c r="T169" s="39"/>
      <c r="U169" s="39">
        <f t="shared" si="24"/>
        <v>30.76923076923077</v>
      </c>
      <c r="V169" s="39">
        <v>15</v>
      </c>
      <c r="W169" s="39">
        <v>35</v>
      </c>
      <c r="X169" s="51">
        <v>15</v>
      </c>
      <c r="Y169" s="58">
        <f t="shared" si="25"/>
        <v>25</v>
      </c>
      <c r="Z169" s="51"/>
      <c r="AA169" s="51"/>
      <c r="AB169" s="51"/>
      <c r="AC169" s="51"/>
      <c r="AD169" s="51"/>
      <c r="AE169" s="51"/>
    </row>
    <row r="170" spans="1:31" s="36" customFormat="1" x14ac:dyDescent="0.25">
      <c r="A170" s="5" t="s">
        <v>309</v>
      </c>
      <c r="B170" s="18" t="s">
        <v>195</v>
      </c>
      <c r="C170" s="9">
        <v>59.41</v>
      </c>
      <c r="D170" s="39">
        <v>121</v>
      </c>
      <c r="E170" s="39">
        <v>148</v>
      </c>
      <c r="F170" s="40">
        <f t="shared" si="22"/>
        <v>2.4911631038545701</v>
      </c>
      <c r="G170" s="39">
        <v>10</v>
      </c>
      <c r="H170" s="39">
        <f t="shared" si="23"/>
        <v>8.2644628099173545</v>
      </c>
      <c r="I170" s="39"/>
      <c r="J170" s="39"/>
      <c r="K170" s="39"/>
      <c r="L170" s="39"/>
      <c r="M170" s="39"/>
      <c r="N170" s="39"/>
      <c r="O170" s="39">
        <v>7</v>
      </c>
      <c r="P170" s="39"/>
      <c r="Q170" s="39"/>
      <c r="R170" s="39"/>
      <c r="S170" s="39"/>
      <c r="T170" s="39"/>
      <c r="U170" s="39">
        <f t="shared" si="24"/>
        <v>70</v>
      </c>
      <c r="V170" s="39">
        <v>51</v>
      </c>
      <c r="W170" s="39">
        <v>35</v>
      </c>
      <c r="X170" s="51">
        <v>51</v>
      </c>
      <c r="Y170" s="58">
        <f t="shared" si="25"/>
        <v>34.45945945945946</v>
      </c>
      <c r="Z170" s="51"/>
      <c r="AA170" s="51"/>
      <c r="AB170" s="51"/>
      <c r="AC170" s="51"/>
      <c r="AD170" s="51"/>
      <c r="AE170" s="51"/>
    </row>
    <row r="171" spans="1:31" s="36" customFormat="1" x14ac:dyDescent="0.25">
      <c r="A171" s="5" t="s">
        <v>310</v>
      </c>
      <c r="B171" s="18" t="s">
        <v>196</v>
      </c>
      <c r="C171" s="11">
        <v>56.618000000000002</v>
      </c>
      <c r="D171" s="39">
        <v>35</v>
      </c>
      <c r="E171" s="39">
        <v>43</v>
      </c>
      <c r="F171" s="40">
        <f t="shared" si="22"/>
        <v>0.75947578508601499</v>
      </c>
      <c r="G171" s="39">
        <v>9</v>
      </c>
      <c r="H171" s="39">
        <f t="shared" si="23"/>
        <v>25.714285714285715</v>
      </c>
      <c r="I171" s="39"/>
      <c r="J171" s="39"/>
      <c r="K171" s="39"/>
      <c r="L171" s="39"/>
      <c r="M171" s="39"/>
      <c r="N171" s="39"/>
      <c r="O171" s="39">
        <v>9</v>
      </c>
      <c r="P171" s="39"/>
      <c r="Q171" s="39"/>
      <c r="R171" s="39"/>
      <c r="S171" s="39"/>
      <c r="T171" s="39"/>
      <c r="U171" s="39">
        <f t="shared" si="24"/>
        <v>100</v>
      </c>
      <c r="V171" s="39">
        <v>15</v>
      </c>
      <c r="W171" s="39">
        <v>35</v>
      </c>
      <c r="X171" s="51">
        <v>12</v>
      </c>
      <c r="Y171" s="58">
        <f t="shared" si="25"/>
        <v>27.906976744186046</v>
      </c>
      <c r="Z171" s="51"/>
      <c r="AA171" s="51"/>
      <c r="AB171" s="51"/>
      <c r="AC171" s="51"/>
      <c r="AD171" s="51"/>
      <c r="AE171" s="51"/>
    </row>
    <row r="172" spans="1:31" s="36" customFormat="1" x14ac:dyDescent="0.25">
      <c r="A172" s="5" t="s">
        <v>311</v>
      </c>
      <c r="B172" s="18" t="s">
        <v>197</v>
      </c>
      <c r="C172" s="7">
        <v>40.75</v>
      </c>
      <c r="D172" s="39">
        <v>62</v>
      </c>
      <c r="E172" s="39">
        <v>36</v>
      </c>
      <c r="F172" s="40">
        <f t="shared" si="22"/>
        <v>0.8834355828220859</v>
      </c>
      <c r="G172" s="39">
        <v>21</v>
      </c>
      <c r="H172" s="39">
        <f t="shared" si="23"/>
        <v>33.87096774193548</v>
      </c>
      <c r="I172" s="39"/>
      <c r="J172" s="39"/>
      <c r="K172" s="39"/>
      <c r="L172" s="39"/>
      <c r="M172" s="39"/>
      <c r="N172" s="39"/>
      <c r="O172" s="39">
        <v>0</v>
      </c>
      <c r="P172" s="39"/>
      <c r="Q172" s="39"/>
      <c r="R172" s="39"/>
      <c r="S172" s="39"/>
      <c r="T172" s="39"/>
      <c r="U172" s="39">
        <f t="shared" si="24"/>
        <v>0</v>
      </c>
      <c r="V172" s="39">
        <v>12</v>
      </c>
      <c r="W172" s="39">
        <v>35</v>
      </c>
      <c r="X172" s="51">
        <v>12</v>
      </c>
      <c r="Y172" s="58">
        <f t="shared" si="25"/>
        <v>33.333333333333336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312</v>
      </c>
      <c r="B173" s="19" t="s">
        <v>198</v>
      </c>
      <c r="C173" s="11">
        <v>57.71</v>
      </c>
      <c r="D173" s="39">
        <v>164</v>
      </c>
      <c r="E173" s="39">
        <v>122</v>
      </c>
      <c r="F173" s="40">
        <f t="shared" si="22"/>
        <v>2.1140183677005719</v>
      </c>
      <c r="G173" s="39">
        <v>20</v>
      </c>
      <c r="H173" s="39">
        <f t="shared" si="23"/>
        <v>12.195121951219512</v>
      </c>
      <c r="I173" s="39"/>
      <c r="J173" s="39"/>
      <c r="K173" s="39"/>
      <c r="L173" s="39"/>
      <c r="M173" s="39"/>
      <c r="N173" s="39"/>
      <c r="O173" s="39">
        <v>2</v>
      </c>
      <c r="P173" s="39"/>
      <c r="Q173" s="39"/>
      <c r="R173" s="39"/>
      <c r="S173" s="39"/>
      <c r="T173" s="39"/>
      <c r="U173" s="39">
        <f t="shared" si="24"/>
        <v>10</v>
      </c>
      <c r="V173" s="39">
        <v>42</v>
      </c>
      <c r="W173" s="39">
        <v>35</v>
      </c>
      <c r="X173" s="51">
        <v>20</v>
      </c>
      <c r="Y173" s="58">
        <f t="shared" si="25"/>
        <v>16.393442622950818</v>
      </c>
      <c r="Z173" s="51"/>
      <c r="AA173" s="51"/>
      <c r="AB173" s="51"/>
      <c r="AC173" s="51"/>
      <c r="AD173" s="51"/>
      <c r="AE173" s="51"/>
    </row>
    <row r="174" spans="1:31" s="36" customFormat="1" x14ac:dyDescent="0.25">
      <c r="A174" s="5" t="s">
        <v>313</v>
      </c>
      <c r="B174" s="19" t="s">
        <v>199</v>
      </c>
      <c r="C174" s="11">
        <v>69.009</v>
      </c>
      <c r="D174" s="39">
        <v>71</v>
      </c>
      <c r="E174" s="39">
        <v>62</v>
      </c>
      <c r="F174" s="40">
        <f t="shared" si="22"/>
        <v>0.89843353765450884</v>
      </c>
      <c r="G174" s="39">
        <v>20</v>
      </c>
      <c r="H174" s="39">
        <f t="shared" si="23"/>
        <v>28.169014084507044</v>
      </c>
      <c r="I174" s="39"/>
      <c r="J174" s="39"/>
      <c r="K174" s="39"/>
      <c r="L174" s="39"/>
      <c r="M174" s="39"/>
      <c r="N174" s="39"/>
      <c r="O174" s="39">
        <v>2</v>
      </c>
      <c r="P174" s="39"/>
      <c r="Q174" s="39"/>
      <c r="R174" s="39"/>
      <c r="S174" s="39"/>
      <c r="T174" s="39"/>
      <c r="U174" s="39">
        <f t="shared" si="24"/>
        <v>10</v>
      </c>
      <c r="V174" s="39">
        <v>21</v>
      </c>
      <c r="W174" s="39">
        <v>35</v>
      </c>
      <c r="X174" s="51">
        <v>20</v>
      </c>
      <c r="Y174" s="58">
        <f t="shared" si="25"/>
        <v>32.258064516129032</v>
      </c>
      <c r="Z174" s="51"/>
      <c r="AA174" s="51"/>
      <c r="AB174" s="51"/>
      <c r="AC174" s="51"/>
      <c r="AD174" s="51"/>
      <c r="AE174" s="51"/>
    </row>
    <row r="175" spans="1:31" ht="15.75" customHeight="1" x14ac:dyDescent="0.25">
      <c r="A175" s="143" t="s">
        <v>314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</row>
    <row r="176" spans="1:31" x14ac:dyDescent="0.25">
      <c r="A176" s="5" t="s">
        <v>231</v>
      </c>
      <c r="B176" s="6" t="s">
        <v>26</v>
      </c>
      <c r="C176" s="11">
        <v>937.18</v>
      </c>
      <c r="D176" s="39">
        <v>463</v>
      </c>
      <c r="E176" s="39">
        <v>335</v>
      </c>
      <c r="F176" s="40">
        <f>E176/C176</f>
        <v>0.35745534475767732</v>
      </c>
      <c r="G176" s="44">
        <v>117</v>
      </c>
      <c r="H176" s="39">
        <f>G176*100/D176</f>
        <v>25.269978401727862</v>
      </c>
      <c r="I176" s="39">
        <v>0</v>
      </c>
      <c r="J176" s="39">
        <v>0</v>
      </c>
      <c r="K176" s="39">
        <v>0</v>
      </c>
      <c r="L176" s="44">
        <v>0</v>
      </c>
      <c r="M176" s="39">
        <v>117</v>
      </c>
      <c r="N176" s="39">
        <v>0</v>
      </c>
      <c r="O176" s="39">
        <v>39</v>
      </c>
      <c r="P176" s="44">
        <v>0</v>
      </c>
      <c r="Q176" s="39">
        <v>0</v>
      </c>
      <c r="R176" s="44">
        <v>0</v>
      </c>
      <c r="S176" s="39">
        <v>39</v>
      </c>
      <c r="T176" s="39">
        <v>0</v>
      </c>
      <c r="U176" s="39">
        <f>O176*100/G176</f>
        <v>33.333333333333336</v>
      </c>
      <c r="V176" s="39">
        <v>117</v>
      </c>
      <c r="W176" s="39">
        <v>35</v>
      </c>
      <c r="X176" s="51">
        <v>117</v>
      </c>
      <c r="Y176" s="57">
        <f>X176*100/E176</f>
        <v>34.92537313432836</v>
      </c>
      <c r="Z176" s="37">
        <v>0</v>
      </c>
      <c r="AA176" s="37">
        <v>0</v>
      </c>
      <c r="AB176" s="37">
        <v>0</v>
      </c>
      <c r="AC176" s="37">
        <v>0</v>
      </c>
      <c r="AD176" s="37">
        <v>117</v>
      </c>
      <c r="AE176" s="37">
        <v>0</v>
      </c>
    </row>
    <row r="177" spans="1:31" ht="38.25" x14ac:dyDescent="0.25">
      <c r="A177" s="5" t="s">
        <v>232</v>
      </c>
      <c r="B177" s="6" t="s">
        <v>202</v>
      </c>
      <c r="C177" s="11">
        <v>194.708</v>
      </c>
      <c r="D177" s="39">
        <v>21</v>
      </c>
      <c r="E177" s="39">
        <v>85</v>
      </c>
      <c r="F177" s="40">
        <f>E177/C177</f>
        <v>0.43655114325040573</v>
      </c>
      <c r="G177" s="44">
        <v>6</v>
      </c>
      <c r="H177" s="39">
        <f>G177*100/D177</f>
        <v>28.571428571428573</v>
      </c>
      <c r="I177" s="39"/>
      <c r="J177" s="39"/>
      <c r="K177" s="39"/>
      <c r="L177" s="44"/>
      <c r="M177" s="39"/>
      <c r="N177" s="39"/>
      <c r="O177" s="39">
        <v>0</v>
      </c>
      <c r="P177" s="44"/>
      <c r="Q177" s="39"/>
      <c r="R177" s="44"/>
      <c r="S177" s="39"/>
      <c r="T177" s="39"/>
      <c r="U177" s="39">
        <f>O177*100/G177</f>
        <v>0</v>
      </c>
      <c r="V177" s="39">
        <v>29</v>
      </c>
      <c r="W177" s="39">
        <v>35</v>
      </c>
      <c r="X177" s="51">
        <v>12</v>
      </c>
      <c r="Y177" s="57">
        <f>X177*100/E177</f>
        <v>14.117647058823529</v>
      </c>
      <c r="Z177" s="37"/>
      <c r="AA177" s="37"/>
      <c r="AB177" s="37"/>
      <c r="AC177" s="37"/>
      <c r="AD177" s="37"/>
      <c r="AE177" s="37"/>
    </row>
    <row r="178" spans="1:31" ht="38.25" x14ac:dyDescent="0.25">
      <c r="A178" s="5" t="s">
        <v>234</v>
      </c>
      <c r="B178" s="6" t="s">
        <v>204</v>
      </c>
      <c r="C178" s="11">
        <v>79.358000000000004</v>
      </c>
      <c r="D178" s="39">
        <v>0</v>
      </c>
      <c r="E178" s="39">
        <v>3</v>
      </c>
      <c r="F178" s="40">
        <f>E178/C178</f>
        <v>3.7803372060787821E-2</v>
      </c>
      <c r="G178" s="44">
        <v>0</v>
      </c>
      <c r="H178" s="39" t="e">
        <f>G178*100/D178</f>
        <v>#DIV/0!</v>
      </c>
      <c r="I178" s="39"/>
      <c r="J178" s="39"/>
      <c r="K178" s="39"/>
      <c r="L178" s="44"/>
      <c r="M178" s="39"/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1</v>
      </c>
      <c r="W178" s="39">
        <v>35</v>
      </c>
      <c r="X178" s="51">
        <v>1</v>
      </c>
      <c r="Y178" s="57">
        <f>X178*100/E178</f>
        <v>33.333333333333336</v>
      </c>
      <c r="Z178" s="37"/>
      <c r="AA178" s="37"/>
      <c r="AB178" s="37"/>
      <c r="AC178" s="37"/>
      <c r="AD178" s="37"/>
      <c r="AE178" s="37"/>
    </row>
    <row r="179" spans="1:31" x14ac:dyDescent="0.25">
      <c r="A179" s="5" t="s">
        <v>236</v>
      </c>
      <c r="B179" s="6" t="s">
        <v>106</v>
      </c>
      <c r="C179" s="11">
        <v>69.006</v>
      </c>
      <c r="D179" s="39">
        <v>137</v>
      </c>
      <c r="E179" s="39">
        <v>188</v>
      </c>
      <c r="F179" s="40">
        <f>E179/C179</f>
        <v>2.724400776744051</v>
      </c>
      <c r="G179" s="44">
        <v>47</v>
      </c>
      <c r="H179" s="39">
        <f>G179*100/D179</f>
        <v>34.306569343065696</v>
      </c>
      <c r="I179" s="39"/>
      <c r="J179" s="39"/>
      <c r="K179" s="39"/>
      <c r="L179" s="44"/>
      <c r="M179" s="39"/>
      <c r="N179" s="39"/>
      <c r="O179" s="39">
        <v>47</v>
      </c>
      <c r="P179" s="44"/>
      <c r="Q179" s="39"/>
      <c r="R179" s="44"/>
      <c r="S179" s="39"/>
      <c r="T179" s="39"/>
      <c r="U179" s="39">
        <f>O179*100/G179</f>
        <v>100</v>
      </c>
      <c r="V179" s="39">
        <v>65</v>
      </c>
      <c r="W179" s="39">
        <v>35</v>
      </c>
      <c r="X179" s="51">
        <v>65</v>
      </c>
      <c r="Y179" s="57">
        <f>X179*100/E179</f>
        <v>34.574468085106382</v>
      </c>
      <c r="Z179" s="37"/>
      <c r="AA179" s="37"/>
      <c r="AB179" s="37"/>
      <c r="AC179" s="37"/>
      <c r="AD179" s="37"/>
      <c r="AE179" s="37"/>
    </row>
    <row r="180" spans="1:31" ht="15.75" customHeight="1" x14ac:dyDescent="0.25">
      <c r="A180" s="143" t="s">
        <v>315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</row>
    <row r="181" spans="1:31" ht="15.75" x14ac:dyDescent="0.25">
      <c r="A181" s="5" t="s">
        <v>239</v>
      </c>
      <c r="B181" s="6" t="s">
        <v>45</v>
      </c>
      <c r="C181" s="11">
        <v>191.70400000000001</v>
      </c>
      <c r="D181" s="29">
        <v>3</v>
      </c>
      <c r="E181" s="29">
        <v>8</v>
      </c>
      <c r="F181" s="30">
        <f>E181/C181</f>
        <v>4.1731001961357088E-2</v>
      </c>
      <c r="G181" s="29">
        <v>1</v>
      </c>
      <c r="H181" s="29">
        <f>G181*100/D181</f>
        <v>33.333333333333336</v>
      </c>
      <c r="I181" s="29">
        <v>0</v>
      </c>
      <c r="J181" s="29">
        <v>0</v>
      </c>
      <c r="K181" s="29">
        <v>0</v>
      </c>
      <c r="L181" s="29">
        <v>0</v>
      </c>
      <c r="M181" s="29">
        <v>1</v>
      </c>
      <c r="N181" s="29">
        <v>0</v>
      </c>
      <c r="O181" s="29">
        <v>1</v>
      </c>
      <c r="P181" s="29">
        <v>0</v>
      </c>
      <c r="Q181" s="29">
        <v>0</v>
      </c>
      <c r="R181" s="29">
        <v>0</v>
      </c>
      <c r="S181" s="29">
        <v>1</v>
      </c>
      <c r="T181" s="29">
        <v>0</v>
      </c>
      <c r="U181" s="29">
        <f>O181*100/G181</f>
        <v>100</v>
      </c>
      <c r="V181" s="29">
        <v>2</v>
      </c>
      <c r="W181" s="29">
        <v>35</v>
      </c>
      <c r="X181" s="42">
        <v>2</v>
      </c>
      <c r="Y181" s="42">
        <f>X181*100/E181</f>
        <v>25</v>
      </c>
      <c r="Z181" s="42">
        <v>0</v>
      </c>
      <c r="AA181" s="32">
        <v>0</v>
      </c>
      <c r="AB181" s="32">
        <v>0</v>
      </c>
      <c r="AC181" s="32">
        <v>0</v>
      </c>
      <c r="AD181" s="32">
        <v>2</v>
      </c>
      <c r="AE181" s="32">
        <v>0</v>
      </c>
    </row>
    <row r="182" spans="1:31" ht="38.25" x14ac:dyDescent="0.25">
      <c r="A182" s="5" t="s">
        <v>240</v>
      </c>
      <c r="B182" s="6" t="s">
        <v>208</v>
      </c>
      <c r="C182" s="11">
        <v>89.71</v>
      </c>
      <c r="D182" s="29">
        <v>32</v>
      </c>
      <c r="E182" s="29">
        <v>5</v>
      </c>
      <c r="F182" s="30">
        <f t="shared" ref="F182:F193" si="26">E182/C182</f>
        <v>5.5735146583435521E-2</v>
      </c>
      <c r="G182" s="29">
        <v>11</v>
      </c>
      <c r="H182" s="29">
        <f t="shared" ref="H182:H193" si="27">G182*100/D182</f>
        <v>34.375</v>
      </c>
      <c r="I182" s="29"/>
      <c r="J182" s="29"/>
      <c r="K182" s="29"/>
      <c r="L182" s="29"/>
      <c r="M182" s="29"/>
      <c r="N182" s="29"/>
      <c r="O182" s="29">
        <v>0</v>
      </c>
      <c r="P182" s="29"/>
      <c r="Q182" s="29"/>
      <c r="R182" s="29"/>
      <c r="S182" s="29"/>
      <c r="T182" s="29"/>
      <c r="U182" s="29">
        <f t="shared" ref="U182:U189" si="28">O182*100/G182</f>
        <v>0</v>
      </c>
      <c r="V182" s="29">
        <v>1</v>
      </c>
      <c r="W182" s="29">
        <v>35</v>
      </c>
      <c r="X182" s="42">
        <v>0</v>
      </c>
      <c r="Y182" s="50">
        <f t="shared" ref="Y182:Y193" si="29">X182*100/E182</f>
        <v>0</v>
      </c>
      <c r="Z182" s="42"/>
      <c r="AA182" s="32"/>
      <c r="AB182" s="32"/>
      <c r="AC182" s="32"/>
      <c r="AD182" s="32"/>
      <c r="AE182" s="32"/>
    </row>
    <row r="183" spans="1:31" ht="38.25" x14ac:dyDescent="0.25">
      <c r="A183" s="5" t="s">
        <v>242</v>
      </c>
      <c r="B183" s="6" t="s">
        <v>210</v>
      </c>
      <c r="C183" s="9">
        <v>105.1</v>
      </c>
      <c r="D183" s="29">
        <v>12</v>
      </c>
      <c r="E183" s="29">
        <v>12</v>
      </c>
      <c r="F183" s="30">
        <f t="shared" si="26"/>
        <v>0.11417697431018078</v>
      </c>
      <c r="G183" s="29">
        <v>4</v>
      </c>
      <c r="H183" s="29">
        <f t="shared" si="27"/>
        <v>33.333333333333336</v>
      </c>
      <c r="I183" s="29"/>
      <c r="J183" s="29"/>
      <c r="K183" s="29"/>
      <c r="L183" s="29"/>
      <c r="M183" s="29"/>
      <c r="N183" s="29"/>
      <c r="O183" s="29">
        <v>0</v>
      </c>
      <c r="P183" s="29"/>
      <c r="Q183" s="29"/>
      <c r="R183" s="29"/>
      <c r="S183" s="29"/>
      <c r="T183" s="29"/>
      <c r="U183" s="29">
        <f t="shared" si="28"/>
        <v>0</v>
      </c>
      <c r="V183" s="29">
        <v>4</v>
      </c>
      <c r="W183" s="29">
        <v>35</v>
      </c>
      <c r="X183" s="42">
        <v>4</v>
      </c>
      <c r="Y183" s="50">
        <f t="shared" si="29"/>
        <v>33.333333333333336</v>
      </c>
      <c r="Z183" s="42"/>
      <c r="AA183" s="32"/>
      <c r="AB183" s="32"/>
      <c r="AC183" s="32"/>
      <c r="AD183" s="32"/>
      <c r="AE183" s="32"/>
    </row>
    <row r="184" spans="1:31" ht="38.25" x14ac:dyDescent="0.25">
      <c r="A184" s="5" t="s">
        <v>316</v>
      </c>
      <c r="B184" s="6" t="s">
        <v>212</v>
      </c>
      <c r="C184" s="9">
        <v>122.196</v>
      </c>
      <c r="D184" s="29">
        <v>23</v>
      </c>
      <c r="E184" s="29">
        <v>29</v>
      </c>
      <c r="F184" s="30">
        <f t="shared" si="26"/>
        <v>0.23732364398179973</v>
      </c>
      <c r="G184" s="29">
        <v>8</v>
      </c>
      <c r="H184" s="29">
        <f t="shared" si="27"/>
        <v>34.782608695652172</v>
      </c>
      <c r="I184" s="29"/>
      <c r="J184" s="29"/>
      <c r="K184" s="29"/>
      <c r="L184" s="29"/>
      <c r="M184" s="29"/>
      <c r="N184" s="29"/>
      <c r="O184" s="29">
        <v>8</v>
      </c>
      <c r="P184" s="29"/>
      <c r="Q184" s="29"/>
      <c r="R184" s="29"/>
      <c r="S184" s="29"/>
      <c r="T184" s="29"/>
      <c r="U184" s="29">
        <f t="shared" si="28"/>
        <v>100</v>
      </c>
      <c r="V184" s="29">
        <v>10</v>
      </c>
      <c r="W184" s="29">
        <v>35</v>
      </c>
      <c r="X184" s="42">
        <v>10</v>
      </c>
      <c r="Y184" s="50">
        <f t="shared" si="29"/>
        <v>34.482758620689658</v>
      </c>
      <c r="Z184" s="42"/>
      <c r="AA184" s="32"/>
      <c r="AB184" s="32"/>
      <c r="AC184" s="32"/>
      <c r="AD184" s="32"/>
      <c r="AE184" s="32"/>
    </row>
    <row r="185" spans="1:31" ht="38.25" x14ac:dyDescent="0.25">
      <c r="A185" s="5" t="s">
        <v>317</v>
      </c>
      <c r="B185" s="6" t="s">
        <v>214</v>
      </c>
      <c r="C185" s="11">
        <v>78.5</v>
      </c>
      <c r="D185" s="29">
        <v>26</v>
      </c>
      <c r="E185" s="29">
        <v>25</v>
      </c>
      <c r="F185" s="30">
        <f t="shared" si="26"/>
        <v>0.31847133757961782</v>
      </c>
      <c r="G185" s="29">
        <v>9</v>
      </c>
      <c r="H185" s="29">
        <f t="shared" si="27"/>
        <v>34.615384615384613</v>
      </c>
      <c r="I185" s="29"/>
      <c r="J185" s="29"/>
      <c r="K185" s="29"/>
      <c r="L185" s="29"/>
      <c r="M185" s="29"/>
      <c r="N185" s="29"/>
      <c r="O185" s="29">
        <v>9</v>
      </c>
      <c r="P185" s="29"/>
      <c r="Q185" s="29"/>
      <c r="R185" s="29"/>
      <c r="S185" s="29"/>
      <c r="T185" s="29"/>
      <c r="U185" s="29">
        <f t="shared" si="28"/>
        <v>100</v>
      </c>
      <c r="V185" s="29">
        <v>8</v>
      </c>
      <c r="W185" s="29">
        <v>35</v>
      </c>
      <c r="X185" s="42">
        <v>8</v>
      </c>
      <c r="Y185" s="50">
        <f t="shared" si="29"/>
        <v>32</v>
      </c>
      <c r="Z185" s="42"/>
      <c r="AA185" s="32"/>
      <c r="AB185" s="32"/>
      <c r="AC185" s="32"/>
      <c r="AD185" s="32"/>
      <c r="AE185" s="32"/>
    </row>
    <row r="186" spans="1:31" ht="38.25" x14ac:dyDescent="0.25">
      <c r="A186" s="5" t="s">
        <v>318</v>
      </c>
      <c r="B186" s="6" t="s">
        <v>216</v>
      </c>
      <c r="C186" s="7">
        <v>81</v>
      </c>
      <c r="D186" s="29">
        <v>24</v>
      </c>
      <c r="E186" s="29">
        <v>29</v>
      </c>
      <c r="F186" s="30">
        <f t="shared" si="26"/>
        <v>0.35802469135802467</v>
      </c>
      <c r="G186" s="29">
        <v>8</v>
      </c>
      <c r="H186" s="29">
        <f t="shared" si="27"/>
        <v>33.333333333333336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f t="shared" si="28"/>
        <v>0</v>
      </c>
      <c r="V186" s="29">
        <v>10</v>
      </c>
      <c r="W186" s="29">
        <v>35</v>
      </c>
      <c r="X186" s="42">
        <v>4</v>
      </c>
      <c r="Y186" s="50">
        <f t="shared" si="29"/>
        <v>13.793103448275861</v>
      </c>
      <c r="Z186" s="42"/>
      <c r="AA186" s="32"/>
      <c r="AB186" s="32"/>
      <c r="AC186" s="32"/>
      <c r="AD186" s="32"/>
      <c r="AE186" s="32"/>
    </row>
    <row r="187" spans="1:31" ht="25.5" x14ac:dyDescent="0.25">
      <c r="A187" s="5" t="s">
        <v>319</v>
      </c>
      <c r="B187" s="6" t="s">
        <v>218</v>
      </c>
      <c r="C187" s="11">
        <v>49.628</v>
      </c>
      <c r="D187" s="29">
        <v>52</v>
      </c>
      <c r="E187" s="29">
        <v>48</v>
      </c>
      <c r="F187" s="30">
        <f t="shared" si="26"/>
        <v>0.96719593777706137</v>
      </c>
      <c r="G187" s="29">
        <v>17</v>
      </c>
      <c r="H187" s="29">
        <f t="shared" si="27"/>
        <v>32.692307692307693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f t="shared" si="28"/>
        <v>0</v>
      </c>
      <c r="V187" s="29">
        <v>15</v>
      </c>
      <c r="W187" s="29">
        <v>35</v>
      </c>
      <c r="X187" s="42">
        <v>15</v>
      </c>
      <c r="Y187" s="50">
        <f t="shared" si="29"/>
        <v>31.25</v>
      </c>
      <c r="Z187" s="42"/>
      <c r="AA187" s="32"/>
      <c r="AB187" s="32"/>
      <c r="AC187" s="32"/>
      <c r="AD187" s="32"/>
      <c r="AE187" s="32"/>
    </row>
    <row r="188" spans="1:31" ht="38.25" x14ac:dyDescent="0.25">
      <c r="A188" s="5" t="s">
        <v>320</v>
      </c>
      <c r="B188" s="6" t="s">
        <v>220</v>
      </c>
      <c r="C188" s="11">
        <v>66.254999999999995</v>
      </c>
      <c r="D188" s="29">
        <v>44</v>
      </c>
      <c r="E188" s="29">
        <v>36</v>
      </c>
      <c r="F188" s="30">
        <f t="shared" si="26"/>
        <v>0.54335521847407742</v>
      </c>
      <c r="G188" s="29">
        <v>5</v>
      </c>
      <c r="H188" s="29">
        <f t="shared" si="27"/>
        <v>11.363636363636363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f t="shared" si="28"/>
        <v>0</v>
      </c>
      <c r="V188" s="29">
        <v>12</v>
      </c>
      <c r="W188" s="29">
        <v>35</v>
      </c>
      <c r="X188" s="42">
        <v>6</v>
      </c>
      <c r="Y188" s="50">
        <f t="shared" si="29"/>
        <v>16.666666666666668</v>
      </c>
      <c r="Z188" s="42"/>
      <c r="AA188" s="32"/>
      <c r="AB188" s="32"/>
      <c r="AC188" s="32"/>
      <c r="AD188" s="32"/>
      <c r="AE188" s="32"/>
    </row>
    <row r="189" spans="1:31" ht="38.25" x14ac:dyDescent="0.25">
      <c r="A189" s="5" t="s">
        <v>321</v>
      </c>
      <c r="B189" s="6" t="s">
        <v>222</v>
      </c>
      <c r="C189" s="11">
        <v>34.526000000000003</v>
      </c>
      <c r="D189" s="29">
        <v>65</v>
      </c>
      <c r="E189" s="29">
        <v>47</v>
      </c>
      <c r="F189" s="30">
        <f t="shared" si="26"/>
        <v>1.3612929386549266</v>
      </c>
      <c r="G189" s="29">
        <v>6</v>
      </c>
      <c r="H189" s="29">
        <f t="shared" si="27"/>
        <v>9.2307692307692299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f t="shared" si="28"/>
        <v>0</v>
      </c>
      <c r="V189" s="29">
        <v>16</v>
      </c>
      <c r="W189" s="29">
        <v>35</v>
      </c>
      <c r="X189" s="42">
        <v>6</v>
      </c>
      <c r="Y189" s="50">
        <f t="shared" si="29"/>
        <v>12.76595744680851</v>
      </c>
      <c r="Z189" s="42"/>
      <c r="AA189" s="32"/>
      <c r="AB189" s="32"/>
      <c r="AC189" s="32"/>
      <c r="AD189" s="32"/>
      <c r="AE189" s="32"/>
    </row>
    <row r="190" spans="1:31" ht="15.75" x14ac:dyDescent="0.25">
      <c r="A190" s="5" t="s">
        <v>322</v>
      </c>
      <c r="B190" s="6" t="s">
        <v>224</v>
      </c>
      <c r="C190" s="11">
        <v>12.46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42"/>
      <c r="AA190" s="32"/>
      <c r="AB190" s="32"/>
      <c r="AC190" s="32"/>
      <c r="AD190" s="32"/>
      <c r="AE190" s="32"/>
    </row>
    <row r="191" spans="1:31" ht="15.75" x14ac:dyDescent="0.25">
      <c r="A191" s="5" t="s">
        <v>323</v>
      </c>
      <c r="B191" s="6" t="s">
        <v>225</v>
      </c>
      <c r="C191" s="11">
        <v>11.24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42"/>
      <c r="AA191" s="32"/>
      <c r="AB191" s="32"/>
      <c r="AC191" s="32"/>
      <c r="AD191" s="32"/>
      <c r="AE191" s="32"/>
    </row>
    <row r="192" spans="1:31" ht="15.75" x14ac:dyDescent="0.25">
      <c r="A192" s="5" t="s">
        <v>324</v>
      </c>
      <c r="B192" s="6" t="s">
        <v>226</v>
      </c>
      <c r="C192" s="7">
        <v>15.074999999999999</v>
      </c>
      <c r="D192" s="29">
        <v>4</v>
      </c>
      <c r="E192" s="29">
        <v>0</v>
      </c>
      <c r="F192" s="30">
        <f t="shared" si="26"/>
        <v>0</v>
      </c>
      <c r="G192" s="29">
        <v>0</v>
      </c>
      <c r="H192" s="29">
        <f t="shared" si="27"/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42">
        <v>0</v>
      </c>
      <c r="Y192" s="50">
        <v>0</v>
      </c>
      <c r="Z192" s="42"/>
      <c r="AA192" s="32"/>
      <c r="AB192" s="32"/>
      <c r="AC192" s="32"/>
      <c r="AD192" s="32"/>
      <c r="AE192" s="32"/>
    </row>
    <row r="193" spans="1:31" ht="15.75" x14ac:dyDescent="0.25">
      <c r="A193" s="5" t="s">
        <v>325</v>
      </c>
      <c r="B193" s="6" t="s">
        <v>227</v>
      </c>
      <c r="C193" s="11">
        <v>48.601999999999997</v>
      </c>
      <c r="D193" s="29">
        <v>20</v>
      </c>
      <c r="E193" s="29">
        <v>19</v>
      </c>
      <c r="F193" s="30">
        <f t="shared" si="26"/>
        <v>0.39093041438623927</v>
      </c>
      <c r="G193" s="29">
        <v>0</v>
      </c>
      <c r="H193" s="29">
        <f t="shared" si="27"/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6</v>
      </c>
      <c r="W193" s="29">
        <v>35</v>
      </c>
      <c r="X193" s="42">
        <v>0</v>
      </c>
      <c r="Y193" s="50">
        <f t="shared" si="29"/>
        <v>0</v>
      </c>
      <c r="Z193" s="42"/>
      <c r="AA193" s="32"/>
      <c r="AB193" s="32"/>
      <c r="AC193" s="32"/>
      <c r="AD193" s="32"/>
      <c r="AE193" s="32"/>
    </row>
    <row r="194" spans="1:31" ht="15.75" customHeight="1" x14ac:dyDescent="0.25">
      <c r="A194" s="143" t="s">
        <v>326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</row>
    <row r="195" spans="1:31" ht="15.75" x14ac:dyDescent="0.25">
      <c r="A195" s="5" t="s">
        <v>244</v>
      </c>
      <c r="B195" s="6" t="s">
        <v>45</v>
      </c>
      <c r="C195" s="11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</row>
    <row r="196" spans="1:31" ht="38.25" x14ac:dyDescent="0.25">
      <c r="A196" s="5" t="s">
        <v>245</v>
      </c>
      <c r="B196" s="6" t="s">
        <v>230</v>
      </c>
      <c r="C196" s="11">
        <v>384.79300000000001</v>
      </c>
      <c r="D196" s="29">
        <v>220</v>
      </c>
      <c r="E196" s="29">
        <v>221</v>
      </c>
      <c r="F196" s="30">
        <v>5.79</v>
      </c>
      <c r="G196" s="29">
        <v>77</v>
      </c>
      <c r="H196" s="29">
        <v>35</v>
      </c>
      <c r="I196" s="29"/>
      <c r="J196" s="29"/>
      <c r="K196" s="29"/>
      <c r="L196" s="29"/>
      <c r="M196" s="29"/>
      <c r="N196" s="29"/>
      <c r="O196" s="29">
        <v>0</v>
      </c>
      <c r="P196" s="29"/>
      <c r="Q196" s="29"/>
      <c r="R196" s="29"/>
      <c r="S196" s="29"/>
      <c r="T196" s="29"/>
      <c r="U196" s="29">
        <v>0</v>
      </c>
      <c r="V196" s="29">
        <v>77</v>
      </c>
      <c r="W196" s="29">
        <v>35</v>
      </c>
      <c r="X196" s="42">
        <v>33</v>
      </c>
      <c r="Y196" s="32">
        <v>15</v>
      </c>
      <c r="Z196" s="32"/>
      <c r="AA196" s="32"/>
      <c r="AB196" s="32"/>
      <c r="AC196" s="32"/>
      <c r="AD196" s="23"/>
      <c r="AE196" s="23"/>
    </row>
    <row r="197" spans="1:31" ht="15.75" customHeight="1" x14ac:dyDescent="0.25">
      <c r="A197" s="143" t="s">
        <v>327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 x14ac:dyDescent="0.25">
      <c r="A198" s="5" t="s">
        <v>251</v>
      </c>
      <c r="B198" s="6" t="s">
        <v>26</v>
      </c>
      <c r="C198" s="11">
        <v>247.73150000000001</v>
      </c>
      <c r="D198" s="39">
        <v>5</v>
      </c>
      <c r="E198" s="39">
        <v>45</v>
      </c>
      <c r="F198" s="39">
        <f>E198/C198</f>
        <v>0.1816482764606035</v>
      </c>
      <c r="G198" s="39">
        <v>1</v>
      </c>
      <c r="H198" s="39">
        <f>G198*100/D198</f>
        <v>20</v>
      </c>
      <c r="I198" s="39">
        <v>0</v>
      </c>
      <c r="J198" s="39">
        <v>0</v>
      </c>
      <c r="K198" s="39">
        <v>0</v>
      </c>
      <c r="L198" s="39">
        <v>0</v>
      </c>
      <c r="M198" s="39">
        <v>1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15</v>
      </c>
      <c r="W198" s="39">
        <v>35</v>
      </c>
      <c r="X198" s="51">
        <v>15</v>
      </c>
      <c r="Y198" s="51">
        <f>X198*100/E198</f>
        <v>33.333333333333336</v>
      </c>
      <c r="Z198" s="51">
        <v>0</v>
      </c>
      <c r="AA198" s="51">
        <v>0</v>
      </c>
      <c r="AB198" s="51">
        <v>0</v>
      </c>
      <c r="AC198" s="51">
        <v>0</v>
      </c>
      <c r="AD198" s="51">
        <v>15</v>
      </c>
      <c r="AE198" s="51">
        <v>0</v>
      </c>
    </row>
    <row r="199" spans="1:31" ht="38.25" x14ac:dyDescent="0.25">
      <c r="A199" s="5" t="s">
        <v>328</v>
      </c>
      <c r="B199" s="6" t="s">
        <v>233</v>
      </c>
      <c r="C199" s="11">
        <v>201.547</v>
      </c>
      <c r="D199" s="39">
        <v>9</v>
      </c>
      <c r="E199" s="39">
        <v>15</v>
      </c>
      <c r="F199" s="73">
        <f>E199/C199</f>
        <v>7.4424327824279199E-2</v>
      </c>
      <c r="G199" s="39">
        <v>3</v>
      </c>
      <c r="H199" s="39">
        <v>33.299999999999997</v>
      </c>
      <c r="I199" s="39"/>
      <c r="J199" s="39"/>
      <c r="K199" s="39"/>
      <c r="L199" s="39"/>
      <c r="M199" s="39"/>
      <c r="N199" s="39"/>
      <c r="O199" s="39">
        <v>0</v>
      </c>
      <c r="P199" s="39"/>
      <c r="Q199" s="39"/>
      <c r="R199" s="39"/>
      <c r="S199" s="39"/>
      <c r="T199" s="39"/>
      <c r="U199" s="39">
        <v>0</v>
      </c>
      <c r="V199" s="39">
        <v>5</v>
      </c>
      <c r="W199" s="39">
        <v>35</v>
      </c>
      <c r="X199" s="51">
        <v>5</v>
      </c>
      <c r="Y199" s="58">
        <f>X199*100/E199</f>
        <v>33.333333333333336</v>
      </c>
      <c r="Z199" s="37"/>
      <c r="AA199" s="37"/>
      <c r="AB199" s="37"/>
      <c r="AC199" s="37"/>
      <c r="AD199" s="37"/>
      <c r="AE199" s="37"/>
    </row>
    <row r="200" spans="1:31" ht="38.25" x14ac:dyDescent="0.25">
      <c r="A200" s="5" t="s">
        <v>329</v>
      </c>
      <c r="B200" s="6" t="s">
        <v>235</v>
      </c>
      <c r="C200" s="11">
        <v>131.56899999999999</v>
      </c>
      <c r="D200" s="39">
        <v>94</v>
      </c>
      <c r="E200" s="39">
        <v>95</v>
      </c>
      <c r="F200" s="39">
        <f>E200/C200</f>
        <v>0.72205458732680194</v>
      </c>
      <c r="G200" s="39">
        <v>32</v>
      </c>
      <c r="H200" s="39">
        <v>0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v>0</v>
      </c>
      <c r="V200" s="39">
        <v>33</v>
      </c>
      <c r="W200" s="39">
        <v>35</v>
      </c>
      <c r="X200" s="51">
        <v>14</v>
      </c>
      <c r="Y200" s="58">
        <f>X200*100/E200</f>
        <v>14.736842105263158</v>
      </c>
      <c r="Z200" s="37"/>
      <c r="AA200" s="37"/>
      <c r="AB200" s="37"/>
      <c r="AC200" s="37"/>
      <c r="AD200" s="37"/>
      <c r="AE200" s="37"/>
    </row>
    <row r="201" spans="1:31" x14ac:dyDescent="0.25">
      <c r="A201" s="5" t="s">
        <v>330</v>
      </c>
      <c r="B201" s="6" t="s">
        <v>237</v>
      </c>
      <c r="C201" s="11">
        <v>7.78</v>
      </c>
      <c r="D201" s="39">
        <v>0</v>
      </c>
      <c r="E201" s="39">
        <v>0</v>
      </c>
      <c r="F201" s="39">
        <f>E201/C201</f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51">
        <v>0</v>
      </c>
      <c r="Y201" s="58">
        <v>0</v>
      </c>
      <c r="Z201" s="37"/>
      <c r="AA201" s="37"/>
      <c r="AB201" s="37"/>
      <c r="AC201" s="37"/>
      <c r="AD201" s="37"/>
      <c r="AE201" s="37"/>
    </row>
    <row r="202" spans="1:31" x14ac:dyDescent="0.25">
      <c r="A202" s="5" t="s">
        <v>331</v>
      </c>
      <c r="B202" s="6" t="s">
        <v>238</v>
      </c>
      <c r="C202" s="11">
        <v>4.37</v>
      </c>
      <c r="D202" s="39">
        <v>0</v>
      </c>
      <c r="E202" s="39">
        <v>0</v>
      </c>
      <c r="F202" s="39">
        <f>E202/C202</f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8">
        <v>0</v>
      </c>
      <c r="Z202" s="37"/>
      <c r="AA202" s="37"/>
      <c r="AB202" s="37"/>
      <c r="AC202" s="37"/>
      <c r="AD202" s="37"/>
      <c r="AE202" s="37"/>
    </row>
    <row r="203" spans="1:31" ht="15" customHeight="1" x14ac:dyDescent="0.25">
      <c r="A203" s="144" t="s">
        <v>252</v>
      </c>
      <c r="B203" s="144"/>
      <c r="C203" s="144"/>
      <c r="D203" s="8"/>
      <c r="E203" s="8"/>
      <c r="F203" s="8"/>
      <c r="G203" s="28"/>
      <c r="H203" s="8"/>
      <c r="I203" s="21"/>
      <c r="J203" s="21"/>
      <c r="K203" s="21"/>
      <c r="L203" s="21"/>
      <c r="M203" s="8"/>
      <c r="N203" s="21"/>
      <c r="O203" s="21"/>
      <c r="P203" s="21"/>
      <c r="Q203" s="8"/>
      <c r="R203" s="21"/>
      <c r="S203" s="8"/>
      <c r="T203" s="8"/>
      <c r="U203" s="8"/>
      <c r="V203" s="8"/>
      <c r="W203" s="8"/>
      <c r="X203" s="60"/>
      <c r="Y203" s="60"/>
      <c r="Z203" s="23"/>
      <c r="AA203" s="23"/>
      <c r="AB203" s="23"/>
      <c r="AC203" s="23"/>
      <c r="AD203" s="23"/>
      <c r="AE203" s="23"/>
    </row>
    <row r="204" spans="1:31" x14ac:dyDescent="0.25">
      <c r="A204" s="145" t="s">
        <v>253</v>
      </c>
      <c r="B204" s="145"/>
      <c r="C204" s="145"/>
      <c r="D204" s="22">
        <f>D15+D16+D17+D19+D20+D21+D22+D23+D24+D25+D26+D29+D30+D31+D33+D34+D35+D36+D38+D39+D40+D41+D42+D44+D45+D46+D47+D49+D50+D51+D52+D53+D54+D56+D57+D59+D60+D62+D63+D65+D66+D67+D68+D69+D70+D71+D72+D73+D75+D76+D77+D79+D80+D81+D82+D83+D85+D86+D87+D88+D89+D90+D91+D92+D94+D96+D97+D98+D99+D101+D102+D103+D104+D105+D107+D108+D109+D111+D112+D113+D114+D116+D117+D118+D120+D121+D122+D123+D124+D125+D126+D127+D128+D129+D130+D132+D133+D134+D136+D137+D138+D139+D140+D141+D142+D143+D145+D147+D148+D149+D150+D152+D153+D154+D155+D156+D157+D158+D159+D160+D161+D163+D164+D165+D166+D167+D168+D169+D170+D171+D172+D173+D174+D176+D177+D178+D179+D181+D182+D183+D184+D185+D186+D187+D188+D189+D190+D191+D192+D193+D195+D196+D198+D199+D200+D201+D202+D203</f>
        <v>51791</v>
      </c>
      <c r="E204" s="22">
        <f t="shared" ref="E204:AE204" si="30">E15+E16+E17+E19+E20+E21+E22+E23+E24+E25+E26+E29+E30+E31+E33+E34+E35+E36+E38+E39+E40+E41+E42+E44+E45+E46+E47+E49+E50+E51+E52+E53+E54+E56+E57+E59+E60+E62+E63+E65+E66+E67+E68+E69+E70+E71+E72+E73+E75+E76+E77+E79+E80+E81+E82+E83+E85+E86+E87+E88+E89+E90+E91+E92+E94+E96+E97+E98+E99+E101+E102+E103+E104+E105+E107+E108+E109+E111+E112+E113+E114+E116+E117+E118+E120+E121+E122+E123+E124+E125+E126+E127+E128+E129+E130+E132+E133+E134+E136+E137+E138+E139+E140+E141+E142+E143+E145+E147+E148+E149+E150+E152+E153+E154+E155+E156+E157+E158+E159+E160+E161+E163+E164+E165+E166+E167+E168+E169+E170+E171+E172+E173+E174+E176+E177+E178+E179+E181+E182+E183+E184+E185+E186+E187+E188+E189+E190+E191+E192+E193+E195+E196+E198+E199+E200+E201+E202+E203</f>
        <v>52525</v>
      </c>
      <c r="F204" s="22"/>
      <c r="G204" s="22">
        <f t="shared" si="30"/>
        <v>17520</v>
      </c>
      <c r="H204" s="22"/>
      <c r="I204" s="22">
        <f t="shared" si="30"/>
        <v>2073</v>
      </c>
      <c r="J204" s="22">
        <f t="shared" si="30"/>
        <v>11</v>
      </c>
      <c r="K204" s="22">
        <f t="shared" si="30"/>
        <v>0</v>
      </c>
      <c r="L204" s="22">
        <f t="shared" si="30"/>
        <v>0</v>
      </c>
      <c r="M204" s="22">
        <f t="shared" si="30"/>
        <v>5809</v>
      </c>
      <c r="N204" s="22">
        <f t="shared" si="30"/>
        <v>16</v>
      </c>
      <c r="O204" s="22">
        <f t="shared" si="30"/>
        <v>5549</v>
      </c>
      <c r="P204" s="22">
        <f t="shared" si="30"/>
        <v>4</v>
      </c>
      <c r="Q204" s="22">
        <f t="shared" si="30"/>
        <v>0</v>
      </c>
      <c r="R204" s="22">
        <f t="shared" si="30"/>
        <v>0</v>
      </c>
      <c r="S204" s="22">
        <f t="shared" si="30"/>
        <v>1036</v>
      </c>
      <c r="T204" s="22">
        <f t="shared" si="30"/>
        <v>0</v>
      </c>
      <c r="U204" s="22">
        <f t="shared" si="30"/>
        <v>2812.2565883874531</v>
      </c>
      <c r="V204" s="22">
        <f t="shared" si="30"/>
        <v>18319</v>
      </c>
      <c r="W204" s="22"/>
      <c r="X204" s="22">
        <f t="shared" si="30"/>
        <v>17750</v>
      </c>
      <c r="Y204" s="22"/>
      <c r="Z204" s="22">
        <f t="shared" si="30"/>
        <v>2123</v>
      </c>
      <c r="AA204" s="22">
        <f t="shared" si="30"/>
        <v>0</v>
      </c>
      <c r="AB204" s="22">
        <f t="shared" si="30"/>
        <v>0</v>
      </c>
      <c r="AC204" s="22">
        <f t="shared" si="30"/>
        <v>0</v>
      </c>
      <c r="AD204" s="22">
        <f t="shared" si="30"/>
        <v>7417</v>
      </c>
      <c r="AE204" s="22">
        <f t="shared" si="30"/>
        <v>0</v>
      </c>
    </row>
    <row r="205" spans="1:31" x14ac:dyDescent="0.25">
      <c r="G205" s="131"/>
    </row>
    <row r="206" spans="1:31" x14ac:dyDescent="0.25">
      <c r="D206" s="45"/>
    </row>
  </sheetData>
  <mergeCells count="68">
    <mergeCell ref="A197:AE197"/>
    <mergeCell ref="A203:C203"/>
    <mergeCell ref="A204:C204"/>
    <mergeCell ref="A146:AE146"/>
    <mergeCell ref="A151:AE151"/>
    <mergeCell ref="A162:AE162"/>
    <mergeCell ref="A175:AE175"/>
    <mergeCell ref="A180:AE180"/>
    <mergeCell ref="A194:AE194"/>
    <mergeCell ref="A144:AE144"/>
    <mergeCell ref="A78:AE78"/>
    <mergeCell ref="A84:AE84"/>
    <mergeCell ref="A93:AE93"/>
    <mergeCell ref="A95:AE95"/>
    <mergeCell ref="A100:AE100"/>
    <mergeCell ref="A106:AE106"/>
    <mergeCell ref="A110:AE110"/>
    <mergeCell ref="A115:AE115"/>
    <mergeCell ref="A119:AE119"/>
    <mergeCell ref="A131:AE131"/>
    <mergeCell ref="A135:AE135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V8:AE8"/>
    <mergeCell ref="G9:N9"/>
    <mergeCell ref="O9:U9"/>
    <mergeCell ref="V9:W9"/>
    <mergeCell ref="X9:AE9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A8:A12"/>
    <mergeCell ref="B8:B12"/>
    <mergeCell ref="C8:C12"/>
    <mergeCell ref="D8:E10"/>
    <mergeCell ref="F8:F1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topLeftCell="A4" zoomScale="90" zoomScaleNormal="90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D16" sqref="D16"/>
    </sheetView>
  </sheetViews>
  <sheetFormatPr defaultRowHeight="15" x14ac:dyDescent="0.25"/>
  <cols>
    <col min="2" max="2" width="17.28515625" customWidth="1"/>
    <col min="3" max="3" width="13.140625" customWidth="1"/>
    <col min="4" max="4" width="10.7109375" bestFit="1" customWidth="1"/>
    <col min="5" max="5" width="11" customWidth="1"/>
    <col min="7" max="7" width="11.5703125" style="36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84"/>
      <c r="G3" s="115"/>
      <c r="H3" s="84"/>
      <c r="I3" s="84"/>
      <c r="J3" s="84"/>
      <c r="K3" s="84"/>
      <c r="L3" s="84"/>
      <c r="M3" s="84"/>
      <c r="N3" s="84"/>
      <c r="O3" s="141"/>
      <c r="P3" s="141"/>
      <c r="Q3" s="141"/>
      <c r="R3" s="141"/>
      <c r="S3" s="141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x14ac:dyDescent="0.25">
      <c r="H5" s="85"/>
      <c r="I5" s="85"/>
      <c r="J5" s="85"/>
      <c r="K5" s="85"/>
      <c r="L5" s="85"/>
      <c r="M5" s="85"/>
      <c r="N5" s="85"/>
      <c r="O5" s="142"/>
      <c r="P5" s="142"/>
      <c r="Q5" s="142"/>
    </row>
    <row r="6" spans="1:31" x14ac:dyDescent="0.25">
      <c r="C6" s="154" t="s">
        <v>365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12.75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12.75" x14ac:dyDescent="0.2">
      <c r="A10" s="168"/>
      <c r="B10" s="169"/>
      <c r="C10" s="171"/>
      <c r="D10" s="176"/>
      <c r="E10" s="177"/>
      <c r="F10" s="179"/>
      <c r="G10" s="185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86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86"/>
      <c r="H12" s="167"/>
      <c r="I12" s="167"/>
      <c r="J12" s="87" t="s">
        <v>19</v>
      </c>
      <c r="K12" s="87" t="s">
        <v>20</v>
      </c>
      <c r="L12" s="87" t="s">
        <v>21</v>
      </c>
      <c r="M12" s="87" t="s">
        <v>22</v>
      </c>
      <c r="N12" s="165"/>
      <c r="O12" s="156"/>
      <c r="P12" s="140" t="s">
        <v>19</v>
      </c>
      <c r="Q12" s="140" t="s">
        <v>20</v>
      </c>
      <c r="R12" s="140" t="s">
        <v>21</v>
      </c>
      <c r="S12" s="140" t="s">
        <v>22</v>
      </c>
      <c r="T12" s="156"/>
      <c r="U12" s="156"/>
      <c r="V12" s="156"/>
      <c r="W12" s="156"/>
      <c r="X12" s="156"/>
      <c r="Y12" s="156"/>
      <c r="Z12" s="156"/>
      <c r="AA12" s="86" t="s">
        <v>19</v>
      </c>
      <c r="AB12" s="86" t="s">
        <v>20</v>
      </c>
      <c r="AC12" s="86" t="s">
        <v>21</v>
      </c>
      <c r="AD12" s="86" t="s">
        <v>22</v>
      </c>
      <c r="AE12" s="156"/>
    </row>
    <row r="13" spans="1:31" s="26" customFormat="1" ht="12.75" x14ac:dyDescent="0.25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9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12</v>
      </c>
      <c r="M13" s="88">
        <v>13</v>
      </c>
      <c r="N13" s="88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88">
        <v>25</v>
      </c>
      <c r="Z13" s="88">
        <v>26</v>
      </c>
      <c r="AA13" s="88">
        <v>27</v>
      </c>
      <c r="AB13" s="88">
        <v>28</v>
      </c>
      <c r="AC13" s="88">
        <v>29</v>
      </c>
      <c r="AD13" s="88">
        <v>30</v>
      </c>
      <c r="AE13" s="88">
        <v>31</v>
      </c>
    </row>
    <row r="14" spans="1:31" ht="15.75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s="36" customFormat="1" x14ac:dyDescent="0.25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47">
        <f>E15/C15</f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s="36" customFormat="1" ht="38.25" x14ac:dyDescent="0.25">
      <c r="A16" s="5" t="s">
        <v>29</v>
      </c>
      <c r="B16" s="6" t="s">
        <v>241</v>
      </c>
      <c r="C16" s="11">
        <v>101.61</v>
      </c>
      <c r="D16" s="28">
        <v>0</v>
      </c>
      <c r="E16" s="28">
        <v>0</v>
      </c>
      <c r="F16" s="47">
        <f>E16/C16</f>
        <v>0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s="36" customFormat="1" x14ac:dyDescent="0.25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47">
        <f>E17/C17</f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s="36" customFormat="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 x14ac:dyDescent="0.25">
      <c r="A19" s="5" t="s">
        <v>37</v>
      </c>
      <c r="B19" s="6" t="s">
        <v>26</v>
      </c>
      <c r="C19" s="7">
        <v>398.77</v>
      </c>
      <c r="D19" s="29">
        <v>10</v>
      </c>
      <c r="E19" s="29">
        <v>10</v>
      </c>
      <c r="F19" s="30">
        <f>E19/C19</f>
        <v>2.5077112119768288E-2</v>
      </c>
      <c r="G19" s="29">
        <v>2</v>
      </c>
      <c r="H19" s="33">
        <f>G19*100/D19</f>
        <v>20</v>
      </c>
      <c r="I19" s="29">
        <v>0</v>
      </c>
      <c r="J19" s="29">
        <v>0</v>
      </c>
      <c r="K19" s="29">
        <v>0</v>
      </c>
      <c r="L19" s="29">
        <v>0</v>
      </c>
      <c r="M19" s="29">
        <v>2</v>
      </c>
      <c r="N19" s="29"/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33">
        <f>O19*100/G19</f>
        <v>0</v>
      </c>
      <c r="V19" s="29">
        <v>3</v>
      </c>
      <c r="W19" s="29">
        <v>30</v>
      </c>
      <c r="X19" s="42">
        <v>2</v>
      </c>
      <c r="Y19" s="50">
        <f>X19*100/E19</f>
        <v>20</v>
      </c>
      <c r="Z19" s="42">
        <v>0</v>
      </c>
      <c r="AA19" s="42">
        <v>0</v>
      </c>
      <c r="AB19" s="42">
        <v>0</v>
      </c>
      <c r="AC19" s="42">
        <v>0</v>
      </c>
      <c r="AD19" s="42">
        <v>2</v>
      </c>
      <c r="AE19" s="42">
        <v>0</v>
      </c>
    </row>
    <row r="20" spans="1:31" s="36" customFormat="1" ht="76.5" x14ac:dyDescent="0.25">
      <c r="A20" s="5"/>
      <c r="B20" s="6" t="s">
        <v>354</v>
      </c>
      <c r="C20" s="7"/>
      <c r="D20" s="29"/>
      <c r="E20" s="29"/>
      <c r="F20" s="30"/>
      <c r="G20" s="29">
        <v>1</v>
      </c>
      <c r="H20" s="33"/>
      <c r="I20" s="29"/>
      <c r="J20" s="29"/>
      <c r="K20" s="29"/>
      <c r="L20" s="29"/>
      <c r="M20" s="29">
        <v>1</v>
      </c>
      <c r="N20" s="29"/>
      <c r="O20" s="29"/>
      <c r="P20" s="29"/>
      <c r="Q20" s="29"/>
      <c r="R20" s="29"/>
      <c r="S20" s="29"/>
      <c r="T20" s="29"/>
      <c r="U20" s="33"/>
      <c r="V20" s="29"/>
      <c r="W20" s="29"/>
      <c r="X20" s="42">
        <v>1</v>
      </c>
      <c r="Y20" s="50">
        <f>X20*100/E19</f>
        <v>10</v>
      </c>
      <c r="Z20" s="42"/>
      <c r="AA20" s="42"/>
      <c r="AB20" s="42"/>
      <c r="AC20" s="42"/>
      <c r="AD20" s="42">
        <v>1</v>
      </c>
      <c r="AE20" s="42"/>
    </row>
    <row r="21" spans="1:31" s="36" customFormat="1" ht="38.25" x14ac:dyDescent="0.25">
      <c r="A21" s="5" t="s">
        <v>38</v>
      </c>
      <c r="B21" s="6" t="s">
        <v>30</v>
      </c>
      <c r="C21" s="9">
        <v>77.67</v>
      </c>
      <c r="D21" s="29">
        <v>26</v>
      </c>
      <c r="E21" s="29">
        <v>10</v>
      </c>
      <c r="F21" s="30">
        <f t="shared" ref="F21:F28" si="0">E21/C21</f>
        <v>0.12874983906270118</v>
      </c>
      <c r="G21" s="29">
        <v>7</v>
      </c>
      <c r="H21" s="33">
        <f t="shared" ref="H21:H28" si="1">G21*100/D21</f>
        <v>26.923076923076923</v>
      </c>
      <c r="I21" s="29"/>
      <c r="J21" s="29"/>
      <c r="K21" s="29"/>
      <c r="L21" s="29"/>
      <c r="M21" s="29">
        <v>7</v>
      </c>
      <c r="N21" s="29"/>
      <c r="O21" s="29">
        <v>0</v>
      </c>
      <c r="P21" s="29"/>
      <c r="Q21" s="29"/>
      <c r="R21" s="29"/>
      <c r="S21" s="29"/>
      <c r="T21" s="29"/>
      <c r="U21" s="33">
        <f t="shared" ref="U21:U28" si="2">O21*100/G21</f>
        <v>0</v>
      </c>
      <c r="V21" s="29">
        <v>3</v>
      </c>
      <c r="W21" s="29">
        <v>30</v>
      </c>
      <c r="X21" s="42">
        <v>3</v>
      </c>
      <c r="Y21" s="50">
        <f t="shared" ref="Y21:Y28" si="3">X21*100/E21</f>
        <v>30</v>
      </c>
      <c r="Z21" s="42"/>
      <c r="AA21" s="42"/>
      <c r="AB21" s="42"/>
      <c r="AC21" s="42"/>
      <c r="AD21" s="42"/>
      <c r="AE21" s="42"/>
    </row>
    <row r="22" spans="1:31" s="36" customFormat="1" ht="15.75" x14ac:dyDescent="0.25">
      <c r="A22" s="5" t="s">
        <v>40</v>
      </c>
      <c r="B22" s="10" t="s">
        <v>32</v>
      </c>
      <c r="C22" s="7">
        <v>24.202999999999999</v>
      </c>
      <c r="D22" s="29">
        <v>0</v>
      </c>
      <c r="E22" s="29">
        <v>0</v>
      </c>
      <c r="F22" s="30">
        <f t="shared" si="0"/>
        <v>0</v>
      </c>
      <c r="G22" s="29"/>
      <c r="H22" s="33" t="e">
        <f t="shared" si="1"/>
        <v>#DIV/0!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3" t="e">
        <f t="shared" si="2"/>
        <v>#DIV/0!</v>
      </c>
      <c r="V22" s="29"/>
      <c r="W22" s="29"/>
      <c r="X22" s="29"/>
      <c r="Y22" s="50" t="e">
        <f t="shared" si="3"/>
        <v>#DIV/0!</v>
      </c>
      <c r="Z22" s="29"/>
      <c r="AA22" s="29"/>
      <c r="AB22" s="29"/>
      <c r="AC22" s="29"/>
      <c r="AD22" s="29"/>
      <c r="AE22" s="29"/>
    </row>
    <row r="23" spans="1:31" s="36" customFormat="1" ht="15.75" x14ac:dyDescent="0.25">
      <c r="A23" s="5" t="s">
        <v>42</v>
      </c>
      <c r="B23" s="6" t="s">
        <v>33</v>
      </c>
      <c r="C23" s="11">
        <v>20.62</v>
      </c>
      <c r="D23" s="29">
        <v>0</v>
      </c>
      <c r="E23" s="29">
        <v>0</v>
      </c>
      <c r="F23" s="30">
        <f t="shared" si="0"/>
        <v>0</v>
      </c>
      <c r="G23" s="29"/>
      <c r="H23" s="33" t="e">
        <f t="shared" si="1"/>
        <v>#DIV/0!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3" t="e">
        <f t="shared" si="2"/>
        <v>#DIV/0!</v>
      </c>
      <c r="V23" s="29"/>
      <c r="W23" s="29"/>
      <c r="X23" s="42"/>
      <c r="Y23" s="50" t="e">
        <f t="shared" si="3"/>
        <v>#DIV/0!</v>
      </c>
      <c r="Z23" s="42"/>
      <c r="AA23" s="42"/>
      <c r="AB23" s="42"/>
      <c r="AC23" s="42"/>
      <c r="AD23" s="42"/>
      <c r="AE23" s="42"/>
    </row>
    <row r="24" spans="1:31" s="36" customFormat="1" ht="15.75" x14ac:dyDescent="0.25">
      <c r="A24" s="5" t="s">
        <v>257</v>
      </c>
      <c r="B24" s="6" t="s">
        <v>343</v>
      </c>
      <c r="C24" s="11">
        <v>21.3</v>
      </c>
      <c r="D24" s="29">
        <v>20</v>
      </c>
      <c r="E24" s="29">
        <v>15</v>
      </c>
      <c r="F24" s="30">
        <f t="shared" si="0"/>
        <v>0.70422535211267601</v>
      </c>
      <c r="G24" s="29">
        <v>3</v>
      </c>
      <c r="H24" s="33">
        <f t="shared" si="1"/>
        <v>15</v>
      </c>
      <c r="I24" s="29"/>
      <c r="J24" s="29"/>
      <c r="K24" s="29"/>
      <c r="L24" s="29"/>
      <c r="M24" s="29">
        <v>3</v>
      </c>
      <c r="N24" s="29"/>
      <c r="O24" s="29">
        <v>0</v>
      </c>
      <c r="P24" s="29"/>
      <c r="Q24" s="29"/>
      <c r="R24" s="29"/>
      <c r="S24" s="29"/>
      <c r="T24" s="29"/>
      <c r="U24" s="33">
        <f t="shared" si="2"/>
        <v>0</v>
      </c>
      <c r="V24" s="29">
        <v>4</v>
      </c>
      <c r="W24" s="29">
        <v>30</v>
      </c>
      <c r="X24" s="29">
        <v>3</v>
      </c>
      <c r="Y24" s="50">
        <f t="shared" si="3"/>
        <v>20</v>
      </c>
      <c r="Z24" s="29"/>
      <c r="AA24" s="29"/>
      <c r="AB24" s="29"/>
      <c r="AC24" s="29"/>
      <c r="AD24" s="29"/>
      <c r="AE24" s="29"/>
    </row>
    <row r="25" spans="1:31" s="36" customFormat="1" ht="38.25" x14ac:dyDescent="0.25">
      <c r="A25" s="5" t="s">
        <v>258</v>
      </c>
      <c r="B25" s="6" t="s">
        <v>34</v>
      </c>
      <c r="C25" s="11">
        <v>50</v>
      </c>
      <c r="D25" s="29">
        <v>26</v>
      </c>
      <c r="E25" s="29">
        <v>26</v>
      </c>
      <c r="F25" s="30">
        <f t="shared" si="0"/>
        <v>0.52</v>
      </c>
      <c r="G25" s="29">
        <v>5</v>
      </c>
      <c r="H25" s="33">
        <f t="shared" si="1"/>
        <v>19.23076923076923</v>
      </c>
      <c r="I25" s="29"/>
      <c r="J25" s="29"/>
      <c r="K25" s="29"/>
      <c r="L25" s="29"/>
      <c r="M25" s="29">
        <v>5</v>
      </c>
      <c r="N25" s="29"/>
      <c r="O25" s="29">
        <v>0</v>
      </c>
      <c r="P25" s="29"/>
      <c r="Q25" s="29"/>
      <c r="R25" s="29"/>
      <c r="S25" s="29"/>
      <c r="T25" s="29"/>
      <c r="U25" s="33">
        <f t="shared" si="2"/>
        <v>0</v>
      </c>
      <c r="V25" s="29">
        <v>7</v>
      </c>
      <c r="W25" s="29">
        <v>30</v>
      </c>
      <c r="X25" s="42">
        <v>5</v>
      </c>
      <c r="Y25" s="50">
        <f t="shared" si="3"/>
        <v>19.23076923076923</v>
      </c>
      <c r="Z25" s="42"/>
      <c r="AA25" s="42"/>
      <c r="AB25" s="42"/>
      <c r="AC25" s="42"/>
      <c r="AD25" s="42"/>
      <c r="AE25" s="42"/>
    </row>
    <row r="26" spans="1:31" s="36" customFormat="1" ht="76.5" x14ac:dyDescent="0.25">
      <c r="A26" s="5" t="s">
        <v>261</v>
      </c>
      <c r="B26" s="6" t="s">
        <v>354</v>
      </c>
      <c r="C26" s="11" t="s">
        <v>28</v>
      </c>
      <c r="D26" s="29"/>
      <c r="E26" s="29"/>
      <c r="F26" s="30"/>
      <c r="G26" s="29">
        <v>2</v>
      </c>
      <c r="H26" s="33"/>
      <c r="I26" s="29"/>
      <c r="J26" s="29"/>
      <c r="K26" s="29"/>
      <c r="L26" s="29"/>
      <c r="M26" s="29">
        <v>2</v>
      </c>
      <c r="N26" s="29"/>
      <c r="O26" s="29"/>
      <c r="P26" s="29"/>
      <c r="Q26" s="29"/>
      <c r="R26" s="29"/>
      <c r="S26" s="29"/>
      <c r="T26" s="29"/>
      <c r="U26" s="33"/>
      <c r="V26" s="29"/>
      <c r="W26" s="29"/>
      <c r="X26" s="42">
        <v>2</v>
      </c>
      <c r="Y26" s="50"/>
      <c r="Z26" s="42"/>
      <c r="AA26" s="42"/>
      <c r="AB26" s="42"/>
      <c r="AC26" s="42"/>
      <c r="AD26" s="42"/>
      <c r="AE26" s="42"/>
    </row>
    <row r="27" spans="1:31" s="36" customFormat="1" ht="15.75" x14ac:dyDescent="0.25">
      <c r="A27" s="5" t="s">
        <v>259</v>
      </c>
      <c r="B27" s="6" t="s">
        <v>35</v>
      </c>
      <c r="C27" s="11">
        <v>33.630000000000003</v>
      </c>
      <c r="D27" s="29">
        <v>10</v>
      </c>
      <c r="E27" s="29">
        <v>15</v>
      </c>
      <c r="F27" s="30">
        <f t="shared" si="0"/>
        <v>0.44603033006244419</v>
      </c>
      <c r="G27" s="29">
        <v>2</v>
      </c>
      <c r="H27" s="33">
        <f t="shared" si="1"/>
        <v>20</v>
      </c>
      <c r="I27" s="29"/>
      <c r="J27" s="29"/>
      <c r="K27" s="29"/>
      <c r="L27" s="29"/>
      <c r="M27" s="29">
        <v>2</v>
      </c>
      <c r="N27" s="29"/>
      <c r="O27" s="29">
        <v>0</v>
      </c>
      <c r="P27" s="29"/>
      <c r="Q27" s="29"/>
      <c r="R27" s="29"/>
      <c r="S27" s="29"/>
      <c r="T27" s="29"/>
      <c r="U27" s="33">
        <f t="shared" si="2"/>
        <v>0</v>
      </c>
      <c r="V27" s="29">
        <v>4</v>
      </c>
      <c r="W27" s="29">
        <v>30</v>
      </c>
      <c r="X27" s="42">
        <v>3</v>
      </c>
      <c r="Y27" s="50">
        <f t="shared" si="3"/>
        <v>20</v>
      </c>
      <c r="Z27" s="42"/>
      <c r="AA27" s="42"/>
      <c r="AB27" s="42"/>
      <c r="AC27" s="42"/>
      <c r="AD27" s="42"/>
      <c r="AE27" s="42"/>
    </row>
    <row r="28" spans="1:31" s="36" customFormat="1" ht="15.75" x14ac:dyDescent="0.25">
      <c r="A28" s="5" t="s">
        <v>260</v>
      </c>
      <c r="B28" s="6" t="s">
        <v>36</v>
      </c>
      <c r="C28" s="11">
        <v>36.83</v>
      </c>
      <c r="D28" s="29">
        <v>35</v>
      </c>
      <c r="E28" s="29">
        <v>47</v>
      </c>
      <c r="F28" s="30">
        <f t="shared" si="0"/>
        <v>1.2761335867499322</v>
      </c>
      <c r="G28" s="29">
        <v>10</v>
      </c>
      <c r="H28" s="33">
        <f t="shared" si="1"/>
        <v>28.571428571428573</v>
      </c>
      <c r="I28" s="29"/>
      <c r="J28" s="29"/>
      <c r="K28" s="29"/>
      <c r="L28" s="29"/>
      <c r="M28" s="29">
        <v>10</v>
      </c>
      <c r="N28" s="29"/>
      <c r="O28" s="29">
        <v>0</v>
      </c>
      <c r="P28" s="29"/>
      <c r="Q28" s="29"/>
      <c r="R28" s="29"/>
      <c r="S28" s="29"/>
      <c r="T28" s="29"/>
      <c r="U28" s="33">
        <f t="shared" si="2"/>
        <v>0</v>
      </c>
      <c r="V28" s="29">
        <v>14</v>
      </c>
      <c r="W28" s="29">
        <v>30</v>
      </c>
      <c r="X28" s="42">
        <v>11</v>
      </c>
      <c r="Y28" s="50">
        <f t="shared" si="3"/>
        <v>23.404255319148938</v>
      </c>
      <c r="Z28" s="42"/>
      <c r="AA28" s="42"/>
      <c r="AB28" s="42"/>
      <c r="AC28" s="42"/>
      <c r="AD28" s="42"/>
      <c r="AE28" s="42"/>
    </row>
    <row r="29" spans="1:31" s="36" customFormat="1" ht="15.75" x14ac:dyDescent="0.25">
      <c r="A29" s="143" t="s">
        <v>262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36" customFormat="1" ht="15.75" x14ac:dyDescent="0.25">
      <c r="A30" s="5" t="s">
        <v>44</v>
      </c>
      <c r="B30" s="6" t="s">
        <v>26</v>
      </c>
      <c r="C30" s="11">
        <v>425.3</v>
      </c>
      <c r="D30" s="29">
        <v>0</v>
      </c>
      <c r="E30" s="29">
        <v>0</v>
      </c>
      <c r="F30" s="30">
        <f>E30/C30</f>
        <v>0</v>
      </c>
      <c r="G30" s="29">
        <v>0</v>
      </c>
      <c r="H30" s="33" t="e">
        <f>G30*100/D30</f>
        <v>#DIV/0!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3" t="e">
        <f>O30*100/G30</f>
        <v>#DIV/0!</v>
      </c>
      <c r="V30" s="29"/>
      <c r="W30" s="29"/>
      <c r="X30" s="35"/>
      <c r="Y30" s="35" t="e">
        <f>X30*100/E30</f>
        <v>#DIV/0!</v>
      </c>
      <c r="Z30" s="35"/>
      <c r="AA30" s="35"/>
      <c r="AB30" s="35"/>
      <c r="AC30" s="35"/>
      <c r="AD30" s="35"/>
      <c r="AE30" s="35"/>
    </row>
    <row r="31" spans="1:31" s="36" customFormat="1" ht="51" x14ac:dyDescent="0.25">
      <c r="A31" s="5" t="s">
        <v>46</v>
      </c>
      <c r="B31" s="6" t="s">
        <v>39</v>
      </c>
      <c r="C31" s="11">
        <v>61.19</v>
      </c>
      <c r="D31" s="29">
        <v>0</v>
      </c>
      <c r="E31" s="29">
        <v>0</v>
      </c>
      <c r="F31" s="30">
        <f>E31/C31</f>
        <v>0</v>
      </c>
      <c r="G31" s="29">
        <v>0</v>
      </c>
      <c r="H31" s="33" t="e">
        <f>G31*100/D31</f>
        <v>#DIV/0!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3" t="e">
        <f>O31*100/G31</f>
        <v>#DIV/0!</v>
      </c>
      <c r="V31" s="29"/>
      <c r="W31" s="29"/>
      <c r="X31" s="42"/>
      <c r="Y31" s="50" t="e">
        <f>X31*100/E31</f>
        <v>#DIV/0!</v>
      </c>
      <c r="Z31" s="42"/>
      <c r="AA31" s="42"/>
      <c r="AB31" s="42"/>
      <c r="AC31" s="42"/>
      <c r="AD31" s="42"/>
      <c r="AE31" s="42"/>
    </row>
    <row r="32" spans="1:31" s="36" customFormat="1" ht="15.75" x14ac:dyDescent="0.25">
      <c r="A32" s="5" t="s">
        <v>48</v>
      </c>
      <c r="B32" s="6" t="s">
        <v>41</v>
      </c>
      <c r="C32" s="11">
        <v>79.22</v>
      </c>
      <c r="D32" s="29">
        <v>15</v>
      </c>
      <c r="E32" s="29">
        <v>15</v>
      </c>
      <c r="F32" s="30">
        <f>E32/C32</f>
        <v>0.18934612471598081</v>
      </c>
      <c r="G32" s="29">
        <v>3</v>
      </c>
      <c r="H32" s="33">
        <f>G32*100/D32</f>
        <v>20</v>
      </c>
      <c r="I32" s="29"/>
      <c r="J32" s="29"/>
      <c r="K32" s="29"/>
      <c r="L32" s="29"/>
      <c r="M32" s="29">
        <v>3</v>
      </c>
      <c r="N32" s="29"/>
      <c r="O32" s="29">
        <v>0</v>
      </c>
      <c r="P32" s="29"/>
      <c r="Q32" s="29"/>
      <c r="R32" s="29"/>
      <c r="S32" s="29"/>
      <c r="T32" s="29"/>
      <c r="U32" s="33">
        <f>O32*100/G32</f>
        <v>0</v>
      </c>
      <c r="V32" s="29">
        <v>4</v>
      </c>
      <c r="W32" s="29">
        <v>30</v>
      </c>
      <c r="X32" s="35">
        <v>3</v>
      </c>
      <c r="Y32" s="35">
        <f>X32*100/E32</f>
        <v>20</v>
      </c>
      <c r="Z32" s="35"/>
      <c r="AA32" s="35"/>
      <c r="AB32" s="35"/>
      <c r="AC32" s="35"/>
      <c r="AD32" s="35"/>
      <c r="AE32" s="35"/>
    </row>
    <row r="33" spans="1:31" s="36" customFormat="1" ht="15.75" x14ac:dyDescent="0.25">
      <c r="A33" s="5" t="s">
        <v>50</v>
      </c>
      <c r="B33" s="6" t="s">
        <v>43</v>
      </c>
      <c r="C33" s="7">
        <v>80.819999999999993</v>
      </c>
      <c r="D33" s="29">
        <v>0</v>
      </c>
      <c r="E33" s="29">
        <v>12</v>
      </c>
      <c r="F33" s="30">
        <f>E33/C33</f>
        <v>0.14847809948032667</v>
      </c>
      <c r="G33" s="29">
        <v>0</v>
      </c>
      <c r="H33" s="33" t="e">
        <f>G33*100/D33</f>
        <v>#DIV/0!</v>
      </c>
      <c r="I33" s="29"/>
      <c r="J33" s="29"/>
      <c r="K33" s="29"/>
      <c r="L33" s="29"/>
      <c r="M33" s="29"/>
      <c r="N33" s="29"/>
      <c r="O33" s="29">
        <v>0</v>
      </c>
      <c r="P33" s="29"/>
      <c r="Q33" s="29"/>
      <c r="R33" s="29"/>
      <c r="S33" s="29"/>
      <c r="T33" s="29"/>
      <c r="U33" s="33" t="e">
        <f>O33*100/G33</f>
        <v>#DIV/0!</v>
      </c>
      <c r="V33" s="29">
        <v>3</v>
      </c>
      <c r="W33" s="29">
        <v>30</v>
      </c>
      <c r="X33" s="35">
        <v>2</v>
      </c>
      <c r="Y33" s="35">
        <f>X33*100/E33</f>
        <v>16.666666666666668</v>
      </c>
      <c r="Z33" s="35"/>
      <c r="AA33" s="35"/>
      <c r="AB33" s="35"/>
      <c r="AC33" s="35"/>
      <c r="AD33" s="35"/>
      <c r="AE33" s="35"/>
    </row>
    <row r="34" spans="1:31" s="36" customFormat="1" ht="15.75" x14ac:dyDescent="0.25">
      <c r="A34" s="143" t="s">
        <v>332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s="36" customFormat="1" ht="15.75" x14ac:dyDescent="0.25">
      <c r="A35" s="5" t="s">
        <v>52</v>
      </c>
      <c r="B35" s="6" t="s">
        <v>45</v>
      </c>
      <c r="C35" s="11">
        <v>222.18</v>
      </c>
      <c r="D35" s="29">
        <v>15</v>
      </c>
      <c r="E35" s="29">
        <v>15</v>
      </c>
      <c r="F35" s="30">
        <f>E35/C35</f>
        <v>6.7512827437213069E-2</v>
      </c>
      <c r="G35" s="29">
        <v>2</v>
      </c>
      <c r="H35" s="30">
        <f>G35*100/D35</f>
        <v>13.333333333333334</v>
      </c>
      <c r="I35" s="29"/>
      <c r="J35" s="29"/>
      <c r="K35" s="29"/>
      <c r="L35" s="29"/>
      <c r="M35" s="29">
        <v>2</v>
      </c>
      <c r="N35" s="29"/>
      <c r="O35" s="29">
        <v>0</v>
      </c>
      <c r="P35" s="29"/>
      <c r="Q35" s="29"/>
      <c r="R35" s="29"/>
      <c r="S35" s="29"/>
      <c r="T35" s="29"/>
      <c r="U35" s="33">
        <f>O35*100/G35</f>
        <v>0</v>
      </c>
      <c r="V35" s="29">
        <v>4</v>
      </c>
      <c r="W35" s="29">
        <v>30</v>
      </c>
      <c r="X35" s="42">
        <v>4</v>
      </c>
      <c r="Y35" s="50">
        <f>X35*100/E35</f>
        <v>26.666666666666668</v>
      </c>
      <c r="Z35" s="42"/>
      <c r="AA35" s="42"/>
      <c r="AB35" s="42"/>
      <c r="AC35" s="42"/>
      <c r="AD35" s="42">
        <v>4</v>
      </c>
      <c r="AE35" s="42"/>
    </row>
    <row r="36" spans="1:31" s="36" customFormat="1" ht="38.25" x14ac:dyDescent="0.25">
      <c r="A36" s="5" t="s">
        <v>53</v>
      </c>
      <c r="B36" s="6" t="s">
        <v>47</v>
      </c>
      <c r="C36" s="11">
        <v>143.47</v>
      </c>
      <c r="D36" s="29">
        <v>16</v>
      </c>
      <c r="E36" s="29">
        <v>16</v>
      </c>
      <c r="F36" s="30">
        <f>E36/C36</f>
        <v>0.1115215724541716</v>
      </c>
      <c r="G36" s="29">
        <v>4</v>
      </c>
      <c r="H36" s="30">
        <f>G36*100/D36</f>
        <v>25</v>
      </c>
      <c r="I36" s="29"/>
      <c r="J36" s="29"/>
      <c r="K36" s="29"/>
      <c r="L36" s="29"/>
      <c r="M36" s="29">
        <v>4</v>
      </c>
      <c r="N36" s="29"/>
      <c r="O36" s="29">
        <v>0</v>
      </c>
      <c r="P36" s="29"/>
      <c r="Q36" s="29"/>
      <c r="R36" s="29"/>
      <c r="S36" s="29"/>
      <c r="T36" s="29"/>
      <c r="U36" s="33">
        <f>O36*100/G36</f>
        <v>0</v>
      </c>
      <c r="V36" s="29">
        <v>4</v>
      </c>
      <c r="W36" s="29">
        <v>30</v>
      </c>
      <c r="X36" s="42">
        <v>4</v>
      </c>
      <c r="Y36" s="50">
        <f>X36*100/E36</f>
        <v>25</v>
      </c>
      <c r="Z36" s="42"/>
      <c r="AA36" s="42"/>
      <c r="AB36" s="42"/>
      <c r="AC36" s="42"/>
      <c r="AD36" s="42"/>
      <c r="AE36" s="42"/>
    </row>
    <row r="37" spans="1:31" s="36" customFormat="1" ht="38.25" x14ac:dyDescent="0.25">
      <c r="A37" s="5" t="s">
        <v>55</v>
      </c>
      <c r="B37" s="6" t="s">
        <v>49</v>
      </c>
      <c r="C37" s="11">
        <v>12.04</v>
      </c>
      <c r="D37" s="29">
        <v>3</v>
      </c>
      <c r="E37" s="29">
        <v>3</v>
      </c>
      <c r="F37" s="30">
        <f>E37/C37</f>
        <v>0.24916943521594687</v>
      </c>
      <c r="G37" s="29">
        <v>0</v>
      </c>
      <c r="H37" s="30">
        <f>G37*100/D37</f>
        <v>0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33" t="e">
        <f>O37*100/G37</f>
        <v>#DIV/0!</v>
      </c>
      <c r="V37" s="29">
        <v>0</v>
      </c>
      <c r="W37" s="29">
        <v>30</v>
      </c>
      <c r="X37" s="42">
        <v>0</v>
      </c>
      <c r="Y37" s="50">
        <f>X37*100/E37</f>
        <v>0</v>
      </c>
      <c r="Z37" s="42"/>
      <c r="AA37" s="42"/>
      <c r="AB37" s="42"/>
      <c r="AC37" s="42"/>
      <c r="AD37" s="42"/>
      <c r="AE37" s="42"/>
    </row>
    <row r="38" spans="1:31" s="36" customFormat="1" ht="15.75" x14ac:dyDescent="0.25">
      <c r="A38" s="5" t="s">
        <v>57</v>
      </c>
      <c r="B38" s="12" t="s">
        <v>51</v>
      </c>
      <c r="C38" s="13">
        <v>51.435000000000002</v>
      </c>
      <c r="D38" s="29">
        <v>12</v>
      </c>
      <c r="E38" s="29">
        <v>12</v>
      </c>
      <c r="F38" s="30">
        <f>E38/C38</f>
        <v>0.23330417031204431</v>
      </c>
      <c r="G38" s="29">
        <v>2</v>
      </c>
      <c r="H38" s="30">
        <f>G38*100/D38</f>
        <v>16.666666666666668</v>
      </c>
      <c r="I38" s="29"/>
      <c r="J38" s="29"/>
      <c r="K38" s="29"/>
      <c r="L38" s="29"/>
      <c r="M38" s="29">
        <v>2</v>
      </c>
      <c r="N38" s="29"/>
      <c r="O38" s="29">
        <v>0</v>
      </c>
      <c r="P38" s="29"/>
      <c r="Q38" s="29"/>
      <c r="R38" s="29"/>
      <c r="S38" s="29"/>
      <c r="T38" s="29"/>
      <c r="U38" s="33">
        <f>O38*100/G38</f>
        <v>0</v>
      </c>
      <c r="V38" s="29">
        <v>3</v>
      </c>
      <c r="W38" s="29">
        <v>30</v>
      </c>
      <c r="X38" s="42">
        <v>2</v>
      </c>
      <c r="Y38" s="50">
        <f>X38*100/E38</f>
        <v>16.666666666666668</v>
      </c>
      <c r="Z38" s="42"/>
      <c r="AA38" s="42"/>
      <c r="AB38" s="42"/>
      <c r="AC38" s="42"/>
      <c r="AD38" s="42"/>
      <c r="AE38" s="42"/>
    </row>
    <row r="39" spans="1:31" s="36" customFormat="1" ht="15.75" x14ac:dyDescent="0.25">
      <c r="A39" s="143" t="s">
        <v>263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s="36" customFormat="1" ht="15.75" x14ac:dyDescent="0.25">
      <c r="A40" s="14" t="s">
        <v>59</v>
      </c>
      <c r="B40" s="10" t="s">
        <v>45</v>
      </c>
      <c r="C40" s="15">
        <v>163.22</v>
      </c>
      <c r="D40" s="34">
        <v>0</v>
      </c>
      <c r="E40" s="34">
        <v>0</v>
      </c>
      <c r="F40" s="49">
        <f>E40/C40</f>
        <v>0</v>
      </c>
      <c r="G40" s="34">
        <v>0</v>
      </c>
      <c r="H40" s="48" t="e">
        <f>G40*100/D40</f>
        <v>#DIV/0!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8" t="e">
        <f>O40*100/G40</f>
        <v>#DIV/0!</v>
      </c>
      <c r="V40" s="34"/>
      <c r="W40" s="34"/>
      <c r="X40" s="34"/>
      <c r="Y40" s="48" t="e">
        <f>X40*100/E40</f>
        <v>#DIV/0!</v>
      </c>
      <c r="Z40" s="34"/>
      <c r="AA40" s="34"/>
      <c r="AB40" s="34"/>
      <c r="AC40" s="34"/>
      <c r="AD40" s="34"/>
      <c r="AE40" s="34"/>
    </row>
    <row r="41" spans="1:31" s="36" customFormat="1" ht="38.25" x14ac:dyDescent="0.25">
      <c r="A41" s="14" t="s">
        <v>60</v>
      </c>
      <c r="B41" s="10" t="s">
        <v>54</v>
      </c>
      <c r="C41" s="15">
        <v>279.41699999999997</v>
      </c>
      <c r="D41" s="34">
        <v>0</v>
      </c>
      <c r="E41" s="34">
        <v>0</v>
      </c>
      <c r="F41" s="49">
        <f>E41/C41</f>
        <v>0</v>
      </c>
      <c r="G41" s="34">
        <v>0</v>
      </c>
      <c r="H41" s="48" t="e">
        <f>G41*100/D41</f>
        <v>#DIV/0!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48" t="e">
        <f>O41*100/G41</f>
        <v>#DIV/0!</v>
      </c>
      <c r="V41" s="34"/>
      <c r="W41" s="34"/>
      <c r="X41" s="34"/>
      <c r="Y41" s="48" t="e">
        <f>X41*100/E41</f>
        <v>#DIV/0!</v>
      </c>
      <c r="Z41" s="34"/>
      <c r="AA41" s="34"/>
      <c r="AB41" s="34"/>
      <c r="AC41" s="34"/>
      <c r="AD41" s="34"/>
      <c r="AE41" s="34"/>
    </row>
    <row r="42" spans="1:31" s="36" customFormat="1" ht="51" x14ac:dyDescent="0.25">
      <c r="A42" s="14" t="s">
        <v>62</v>
      </c>
      <c r="B42" s="10" t="s">
        <v>56</v>
      </c>
      <c r="C42" s="15">
        <v>65.27</v>
      </c>
      <c r="D42" s="34">
        <v>0</v>
      </c>
      <c r="E42" s="34">
        <v>0</v>
      </c>
      <c r="F42" s="49">
        <f>E42/C42</f>
        <v>0</v>
      </c>
      <c r="G42" s="34">
        <v>0</v>
      </c>
      <c r="H42" s="48" t="e">
        <f>G42*100/D42</f>
        <v>#DIV/0!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48" t="e">
        <f>O42*100/G42</f>
        <v>#DIV/0!</v>
      </c>
      <c r="V42" s="34"/>
      <c r="W42" s="34"/>
      <c r="X42" s="34"/>
      <c r="Y42" s="48" t="e">
        <f>X42*100/E42</f>
        <v>#DIV/0!</v>
      </c>
      <c r="Z42" s="34"/>
      <c r="AA42" s="34"/>
      <c r="AB42" s="34"/>
      <c r="AC42" s="34"/>
      <c r="AD42" s="34"/>
      <c r="AE42" s="34"/>
    </row>
    <row r="43" spans="1:31" s="36" customFormat="1" ht="51" x14ac:dyDescent="0.25">
      <c r="A43" s="14" t="s">
        <v>64</v>
      </c>
      <c r="B43" s="10" t="s">
        <v>58</v>
      </c>
      <c r="C43" s="15">
        <v>33.369999999999997</v>
      </c>
      <c r="D43" s="34">
        <v>0</v>
      </c>
      <c r="E43" s="34">
        <v>0</v>
      </c>
      <c r="F43" s="49">
        <f>E43/C43</f>
        <v>0</v>
      </c>
      <c r="G43" s="34">
        <v>0</v>
      </c>
      <c r="H43" s="48" t="e">
        <f>G43*100/D43</f>
        <v>#DIV/0!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8" t="e">
        <f>O43*100/G43</f>
        <v>#DIV/0!</v>
      </c>
      <c r="V43" s="34"/>
      <c r="W43" s="34"/>
      <c r="X43" s="34"/>
      <c r="Y43" s="48" t="e">
        <f>X43*100/E43</f>
        <v>#DIV/0!</v>
      </c>
      <c r="Z43" s="34"/>
      <c r="AA43" s="34"/>
      <c r="AB43" s="34"/>
      <c r="AC43" s="34"/>
      <c r="AD43" s="34"/>
      <c r="AE43" s="34"/>
    </row>
    <row r="44" spans="1:31" s="36" customFormat="1" ht="15.75" x14ac:dyDescent="0.25">
      <c r="A44" s="14" t="s">
        <v>264</v>
      </c>
      <c r="B44" s="6" t="s">
        <v>368</v>
      </c>
      <c r="C44" s="11">
        <v>64.3</v>
      </c>
      <c r="D44" s="29">
        <v>14</v>
      </c>
      <c r="E44" s="29">
        <v>14</v>
      </c>
      <c r="F44" s="49">
        <f>E44/C44</f>
        <v>0.2177293934681182</v>
      </c>
      <c r="G44" s="29">
        <v>1</v>
      </c>
      <c r="H44" s="48">
        <f>G44*100/D44</f>
        <v>7.1428571428571432</v>
      </c>
      <c r="I44" s="29"/>
      <c r="J44" s="29"/>
      <c r="K44" s="29"/>
      <c r="L44" s="29"/>
      <c r="M44" s="29">
        <v>1</v>
      </c>
      <c r="N44" s="29"/>
      <c r="O44" s="29">
        <v>0</v>
      </c>
      <c r="P44" s="29"/>
      <c r="Q44" s="29"/>
      <c r="R44" s="29"/>
      <c r="S44" s="29"/>
      <c r="T44" s="29"/>
      <c r="U44" s="48">
        <f>O44*100/G44</f>
        <v>0</v>
      </c>
      <c r="V44" s="29">
        <v>4</v>
      </c>
      <c r="W44" s="29">
        <v>30</v>
      </c>
      <c r="X44" s="42">
        <v>4</v>
      </c>
      <c r="Y44" s="48">
        <f>X44*100/E44</f>
        <v>28.571428571428573</v>
      </c>
      <c r="Z44" s="42"/>
      <c r="AA44" s="42"/>
      <c r="AB44" s="42"/>
      <c r="AC44" s="42"/>
      <c r="AD44" s="42"/>
      <c r="AE44" s="42"/>
    </row>
    <row r="45" spans="1:31" s="36" customFormat="1" ht="15.75" x14ac:dyDescent="0.25">
      <c r="A45" s="143" t="s">
        <v>333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s="36" customFormat="1" ht="15.75" x14ac:dyDescent="0.25">
      <c r="A46" s="5" t="s">
        <v>66</v>
      </c>
      <c r="B46" s="10" t="s">
        <v>26</v>
      </c>
      <c r="C46" s="11">
        <v>817.66</v>
      </c>
      <c r="D46" s="29">
        <v>16</v>
      </c>
      <c r="E46" s="29">
        <v>19</v>
      </c>
      <c r="F46" s="30">
        <f>E46/C46</f>
        <v>2.323704229141697E-2</v>
      </c>
      <c r="G46" s="29">
        <v>3</v>
      </c>
      <c r="H46" s="30">
        <f>G46*100/D46</f>
        <v>18.75</v>
      </c>
      <c r="I46" s="29"/>
      <c r="J46" s="29"/>
      <c r="K46" s="29"/>
      <c r="L46" s="29"/>
      <c r="M46" s="29">
        <v>3</v>
      </c>
      <c r="N46" s="29"/>
      <c r="O46" s="29">
        <v>0</v>
      </c>
      <c r="P46" s="29"/>
      <c r="Q46" s="29"/>
      <c r="R46" s="29"/>
      <c r="S46" s="29"/>
      <c r="T46" s="29"/>
      <c r="U46" s="29">
        <f>O46*100/G46</f>
        <v>0</v>
      </c>
      <c r="V46" s="29">
        <v>5</v>
      </c>
      <c r="W46" s="29">
        <v>30</v>
      </c>
      <c r="X46" s="42">
        <v>5</v>
      </c>
      <c r="Y46" s="50">
        <f>X46*100/E46</f>
        <v>26.315789473684209</v>
      </c>
      <c r="Z46" s="42"/>
      <c r="AA46" s="42"/>
      <c r="AB46" s="42"/>
      <c r="AC46" s="42"/>
      <c r="AD46" s="42">
        <v>5</v>
      </c>
      <c r="AE46" s="42"/>
    </row>
    <row r="47" spans="1:31" s="36" customFormat="1" ht="15.75" x14ac:dyDescent="0.25">
      <c r="A47" s="5" t="s">
        <v>67</v>
      </c>
      <c r="B47" s="10" t="s">
        <v>61</v>
      </c>
      <c r="C47" s="11">
        <v>120.74</v>
      </c>
      <c r="D47" s="29">
        <v>11</v>
      </c>
      <c r="E47" s="29">
        <v>10</v>
      </c>
      <c r="F47" s="30">
        <f>E47/C47</f>
        <v>8.2822594003644195E-2</v>
      </c>
      <c r="G47" s="29">
        <v>0</v>
      </c>
      <c r="H47" s="30">
        <f>G47*100/D47</f>
        <v>0</v>
      </c>
      <c r="I47" s="29"/>
      <c r="J47" s="29"/>
      <c r="K47" s="29"/>
      <c r="L47" s="29"/>
      <c r="M47" s="29">
        <v>0</v>
      </c>
      <c r="N47" s="29"/>
      <c r="O47" s="29">
        <v>0</v>
      </c>
      <c r="P47" s="29"/>
      <c r="Q47" s="29"/>
      <c r="R47" s="29"/>
      <c r="S47" s="29">
        <v>0</v>
      </c>
      <c r="T47" s="29"/>
      <c r="U47" s="29" t="e">
        <f>O47*100/G47</f>
        <v>#DIV/0!</v>
      </c>
      <c r="V47" s="29">
        <v>3</v>
      </c>
      <c r="W47" s="29">
        <v>30</v>
      </c>
      <c r="X47" s="42">
        <v>2</v>
      </c>
      <c r="Y47" s="50">
        <f>X47*100/E47</f>
        <v>20</v>
      </c>
      <c r="Z47" s="42"/>
      <c r="AA47" s="42"/>
      <c r="AB47" s="42"/>
      <c r="AC47" s="42"/>
      <c r="AD47" s="42"/>
      <c r="AE47" s="42"/>
    </row>
    <row r="48" spans="1:31" s="36" customFormat="1" ht="15.75" x14ac:dyDescent="0.25">
      <c r="A48" s="5" t="s">
        <v>265</v>
      </c>
      <c r="B48" s="12" t="s">
        <v>63</v>
      </c>
      <c r="C48" s="11">
        <v>152.26</v>
      </c>
      <c r="D48" s="29">
        <v>0</v>
      </c>
      <c r="E48" s="29">
        <v>0</v>
      </c>
      <c r="F48" s="30">
        <f>E48/C48</f>
        <v>0</v>
      </c>
      <c r="G48" s="29">
        <v>0</v>
      </c>
      <c r="H48" s="30" t="e">
        <f>G48*100/D48</f>
        <v>#DIV/0!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 t="e">
        <f>O48*100/G48</f>
        <v>#DIV/0!</v>
      </c>
      <c r="V48" s="29"/>
      <c r="W48" s="29"/>
      <c r="X48" s="42"/>
      <c r="Y48" s="50" t="e">
        <f>X48*100/E48</f>
        <v>#DIV/0!</v>
      </c>
      <c r="Z48" s="42"/>
      <c r="AA48" s="42"/>
      <c r="AB48" s="42"/>
      <c r="AC48" s="42"/>
      <c r="AD48" s="42"/>
      <c r="AE48" s="42"/>
    </row>
    <row r="49" spans="1:31" s="36" customFormat="1" ht="38.25" x14ac:dyDescent="0.25">
      <c r="A49" s="5" t="s">
        <v>266</v>
      </c>
      <c r="B49" s="10" t="s">
        <v>65</v>
      </c>
      <c r="C49" s="13">
        <v>269.19799999999998</v>
      </c>
      <c r="D49" s="29">
        <v>35</v>
      </c>
      <c r="E49" s="29">
        <v>35</v>
      </c>
      <c r="F49" s="30">
        <f>E49/C49</f>
        <v>0.13001582478324505</v>
      </c>
      <c r="G49" s="29">
        <v>10</v>
      </c>
      <c r="H49" s="30">
        <f>G49*100/D49</f>
        <v>28.571428571428573</v>
      </c>
      <c r="I49" s="29"/>
      <c r="J49" s="29"/>
      <c r="K49" s="29"/>
      <c r="L49" s="29"/>
      <c r="M49" s="29">
        <v>10</v>
      </c>
      <c r="N49" s="29"/>
      <c r="O49" s="29">
        <v>0</v>
      </c>
      <c r="P49" s="29"/>
      <c r="Q49" s="29"/>
      <c r="R49" s="29"/>
      <c r="S49" s="29"/>
      <c r="T49" s="29"/>
      <c r="U49" s="29">
        <f>O49*100/G49</f>
        <v>0</v>
      </c>
      <c r="V49" s="29">
        <v>10</v>
      </c>
      <c r="W49" s="29">
        <v>30</v>
      </c>
      <c r="X49" s="42">
        <v>10</v>
      </c>
      <c r="Y49" s="50">
        <f>X49*100/E49</f>
        <v>28.571428571428573</v>
      </c>
      <c r="Z49" s="42"/>
      <c r="AA49" s="42"/>
      <c r="AB49" s="42"/>
      <c r="AC49" s="42"/>
      <c r="AD49" s="42"/>
      <c r="AE49" s="42"/>
    </row>
    <row r="50" spans="1:31" s="36" customFormat="1" ht="15.75" x14ac:dyDescent="0.25">
      <c r="A50" s="143" t="s">
        <v>267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s="36" customFormat="1" ht="15.75" x14ac:dyDescent="0.25">
      <c r="A51" s="5" t="s">
        <v>69</v>
      </c>
      <c r="B51" s="6" t="s">
        <v>26</v>
      </c>
      <c r="C51" s="11">
        <v>257.81</v>
      </c>
      <c r="D51" s="29">
        <v>0</v>
      </c>
      <c r="E51" s="29">
        <v>0</v>
      </c>
      <c r="F51" s="30">
        <f t="shared" ref="F51:F56" si="4">E51/C51</f>
        <v>0</v>
      </c>
      <c r="G51" s="29">
        <v>0</v>
      </c>
      <c r="H51" s="33" t="e">
        <f t="shared" ref="H51:H56" si="5">G51*100/D51</f>
        <v>#DIV/0!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3" t="e">
        <f t="shared" ref="U51:U56" si="6">O51*100/G51</f>
        <v>#DIV/0!</v>
      </c>
      <c r="V51" s="29"/>
      <c r="W51" s="29"/>
      <c r="X51" s="35"/>
      <c r="Y51" s="63" t="e">
        <f t="shared" ref="Y51:Y56" si="7">X51*100/E51</f>
        <v>#DIV/0!</v>
      </c>
      <c r="Z51" s="35"/>
      <c r="AA51" s="35"/>
      <c r="AB51" s="35"/>
      <c r="AC51" s="35"/>
      <c r="AD51" s="35"/>
      <c r="AE51" s="35"/>
    </row>
    <row r="52" spans="1:31" s="36" customFormat="1" ht="38.25" x14ac:dyDescent="0.25">
      <c r="A52" s="5" t="s">
        <v>70</v>
      </c>
      <c r="B52" s="6" t="s">
        <v>246</v>
      </c>
      <c r="C52" s="7">
        <v>177.816</v>
      </c>
      <c r="D52" s="29">
        <v>47</v>
      </c>
      <c r="E52" s="29">
        <v>24</v>
      </c>
      <c r="F52" s="30">
        <f t="shared" si="4"/>
        <v>0.13497098123903362</v>
      </c>
      <c r="G52" s="29">
        <v>14</v>
      </c>
      <c r="H52" s="33">
        <f t="shared" si="5"/>
        <v>29.787234042553191</v>
      </c>
      <c r="I52" s="29"/>
      <c r="J52" s="29"/>
      <c r="K52" s="29"/>
      <c r="L52" s="29"/>
      <c r="M52" s="29">
        <v>14</v>
      </c>
      <c r="N52" s="29"/>
      <c r="O52" s="29">
        <v>0</v>
      </c>
      <c r="P52" s="29"/>
      <c r="Q52" s="29"/>
      <c r="R52" s="29"/>
      <c r="S52" s="29"/>
      <c r="T52" s="29"/>
      <c r="U52" s="33">
        <f t="shared" si="6"/>
        <v>0</v>
      </c>
      <c r="V52" s="29">
        <v>7</v>
      </c>
      <c r="W52" s="29">
        <v>30</v>
      </c>
      <c r="X52" s="42">
        <v>7</v>
      </c>
      <c r="Y52" s="63">
        <f t="shared" si="7"/>
        <v>29.166666666666668</v>
      </c>
      <c r="Z52" s="42"/>
      <c r="AA52" s="42"/>
      <c r="AB52" s="42"/>
      <c r="AC52" s="42"/>
      <c r="AD52" s="42"/>
      <c r="AE52" s="42"/>
    </row>
    <row r="53" spans="1:31" s="36" customFormat="1" ht="15.75" x14ac:dyDescent="0.25">
      <c r="A53" s="5" t="s">
        <v>268</v>
      </c>
      <c r="B53" s="6" t="s">
        <v>247</v>
      </c>
      <c r="C53" s="11">
        <v>17.88</v>
      </c>
      <c r="D53" s="29">
        <v>0</v>
      </c>
      <c r="E53" s="29">
        <v>0</v>
      </c>
      <c r="F53" s="30">
        <f t="shared" si="4"/>
        <v>0</v>
      </c>
      <c r="G53" s="29">
        <v>0</v>
      </c>
      <c r="H53" s="33" t="e">
        <f t="shared" si="5"/>
        <v>#DIV/0!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33" t="e">
        <f t="shared" si="6"/>
        <v>#DIV/0!</v>
      </c>
      <c r="V53" s="29"/>
      <c r="W53" s="29"/>
      <c r="X53" s="42"/>
      <c r="Y53" s="63" t="e">
        <f t="shared" si="7"/>
        <v>#DIV/0!</v>
      </c>
      <c r="Z53" s="42"/>
      <c r="AA53" s="42"/>
      <c r="AB53" s="42"/>
      <c r="AC53" s="42"/>
      <c r="AD53" s="42"/>
      <c r="AE53" s="42"/>
    </row>
    <row r="54" spans="1:31" s="36" customFormat="1" ht="25.5" x14ac:dyDescent="0.25">
      <c r="A54" s="5" t="s">
        <v>269</v>
      </c>
      <c r="B54" s="6" t="s">
        <v>248</v>
      </c>
      <c r="C54" s="11">
        <v>15.534000000000001</v>
      </c>
      <c r="D54" s="29">
        <v>0</v>
      </c>
      <c r="E54" s="29">
        <v>0</v>
      </c>
      <c r="F54" s="30">
        <f t="shared" si="4"/>
        <v>0</v>
      </c>
      <c r="G54" s="29">
        <v>0</v>
      </c>
      <c r="H54" s="33" t="e">
        <f t="shared" si="5"/>
        <v>#DIV/0!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33" t="e">
        <f t="shared" si="6"/>
        <v>#DIV/0!</v>
      </c>
      <c r="V54" s="29"/>
      <c r="W54" s="29"/>
      <c r="X54" s="42"/>
      <c r="Y54" s="63" t="e">
        <f t="shared" si="7"/>
        <v>#DIV/0!</v>
      </c>
      <c r="Z54" s="42"/>
      <c r="AA54" s="42"/>
      <c r="AB54" s="42"/>
      <c r="AC54" s="42"/>
      <c r="AD54" s="42"/>
      <c r="AE54" s="42"/>
    </row>
    <row r="55" spans="1:31" s="36" customFormat="1" ht="25.5" x14ac:dyDescent="0.25">
      <c r="A55" s="5" t="s">
        <v>270</v>
      </c>
      <c r="B55" s="6" t="s">
        <v>249</v>
      </c>
      <c r="C55" s="11">
        <v>14.592000000000001</v>
      </c>
      <c r="D55" s="29">
        <v>0</v>
      </c>
      <c r="E55" s="29">
        <v>0</v>
      </c>
      <c r="F55" s="30">
        <f t="shared" si="4"/>
        <v>0</v>
      </c>
      <c r="G55" s="29">
        <v>0</v>
      </c>
      <c r="H55" s="33" t="e">
        <f t="shared" si="5"/>
        <v>#DIV/0!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3" t="e">
        <f t="shared" si="6"/>
        <v>#DIV/0!</v>
      </c>
      <c r="V55" s="29"/>
      <c r="W55" s="29"/>
      <c r="X55" s="42"/>
      <c r="Y55" s="63" t="e">
        <f t="shared" si="7"/>
        <v>#DIV/0!</v>
      </c>
      <c r="Z55" s="42"/>
      <c r="AA55" s="42"/>
      <c r="AB55" s="42"/>
      <c r="AC55" s="42"/>
      <c r="AD55" s="42"/>
      <c r="AE55" s="42"/>
    </row>
    <row r="56" spans="1:31" s="36" customFormat="1" ht="15.75" x14ac:dyDescent="0.25">
      <c r="A56" s="5" t="s">
        <v>271</v>
      </c>
      <c r="B56" s="20" t="s">
        <v>250</v>
      </c>
      <c r="C56" s="9">
        <v>9.7159999999999993</v>
      </c>
      <c r="D56" s="29">
        <v>0</v>
      </c>
      <c r="E56" s="29">
        <v>0</v>
      </c>
      <c r="F56" s="30">
        <f t="shared" si="4"/>
        <v>0</v>
      </c>
      <c r="G56" s="29">
        <v>0</v>
      </c>
      <c r="H56" s="33" t="e">
        <f t="shared" si="5"/>
        <v>#DIV/0!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3" t="e">
        <f t="shared" si="6"/>
        <v>#DIV/0!</v>
      </c>
      <c r="V56" s="29"/>
      <c r="W56" s="29"/>
      <c r="X56" s="42"/>
      <c r="Y56" s="63" t="e">
        <f t="shared" si="7"/>
        <v>#DIV/0!</v>
      </c>
      <c r="Z56" s="42"/>
      <c r="AA56" s="42"/>
      <c r="AB56" s="42"/>
      <c r="AC56" s="42"/>
      <c r="AD56" s="42"/>
      <c r="AE56" s="42"/>
    </row>
    <row r="57" spans="1:31" s="36" customFormat="1" ht="15.75" x14ac:dyDescent="0.25">
      <c r="A57" s="151" t="s">
        <v>334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</row>
    <row r="58" spans="1:31" s="36" customFormat="1" x14ac:dyDescent="0.25">
      <c r="A58" s="5" t="s">
        <v>72</v>
      </c>
      <c r="B58" s="10" t="s">
        <v>45</v>
      </c>
      <c r="C58" s="13">
        <v>189.94</v>
      </c>
      <c r="D58" s="28">
        <v>0</v>
      </c>
      <c r="E58" s="28">
        <v>0</v>
      </c>
      <c r="F58" s="28">
        <v>0</v>
      </c>
      <c r="G58" s="28"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s="36" customFormat="1" x14ac:dyDescent="0.25">
      <c r="A59" s="5" t="s">
        <v>73</v>
      </c>
      <c r="B59" s="10" t="s">
        <v>68</v>
      </c>
      <c r="C59" s="13">
        <v>203.81</v>
      </c>
      <c r="D59" s="28">
        <v>0</v>
      </c>
      <c r="E59" s="28">
        <v>0</v>
      </c>
      <c r="F59" s="47">
        <f>E59/C59</f>
        <v>0</v>
      </c>
      <c r="G59" s="28"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43"/>
      <c r="Y59" s="43"/>
      <c r="Z59" s="43"/>
      <c r="AA59" s="43"/>
      <c r="AB59" s="43"/>
      <c r="AC59" s="43"/>
      <c r="AD59" s="43"/>
      <c r="AE59" s="43"/>
    </row>
    <row r="60" spans="1:31" s="36" customFormat="1" ht="15.75" x14ac:dyDescent="0.25">
      <c r="A60" s="143" t="s">
        <v>272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</row>
    <row r="61" spans="1:31" s="36" customFormat="1" ht="15.75" x14ac:dyDescent="0.25">
      <c r="A61" s="5" t="s">
        <v>75</v>
      </c>
      <c r="B61" s="6" t="s">
        <v>45</v>
      </c>
      <c r="C61" s="11">
        <v>4100.01</v>
      </c>
      <c r="D61" s="29">
        <v>732</v>
      </c>
      <c r="E61" s="29">
        <v>603</v>
      </c>
      <c r="F61" s="30">
        <f>E61/C61</f>
        <v>0.14707281201753167</v>
      </c>
      <c r="G61" s="29">
        <v>204</v>
      </c>
      <c r="H61" s="33">
        <v>30</v>
      </c>
      <c r="I61" s="29">
        <v>81</v>
      </c>
      <c r="J61" s="29"/>
      <c r="K61" s="29"/>
      <c r="L61" s="29"/>
      <c r="M61" s="29">
        <v>123</v>
      </c>
      <c r="N61" s="29"/>
      <c r="O61" s="29"/>
      <c r="P61" s="29"/>
      <c r="Q61" s="29"/>
      <c r="R61" s="29"/>
      <c r="S61" s="29"/>
      <c r="T61" s="29"/>
      <c r="U61" s="29"/>
      <c r="V61" s="29">
        <v>180</v>
      </c>
      <c r="W61" s="29">
        <v>30</v>
      </c>
      <c r="X61" s="35">
        <v>180</v>
      </c>
      <c r="Y61" s="63">
        <f>X61*100/E61</f>
        <v>29.850746268656717</v>
      </c>
      <c r="Z61" s="35">
        <v>81</v>
      </c>
      <c r="AA61" s="35"/>
      <c r="AB61" s="35"/>
      <c r="AC61" s="35"/>
      <c r="AD61" s="35">
        <v>99</v>
      </c>
      <c r="AE61" s="35"/>
    </row>
    <row r="62" spans="1:31" s="36" customFormat="1" ht="15.75" x14ac:dyDescent="0.25">
      <c r="A62" s="5" t="s">
        <v>76</v>
      </c>
      <c r="B62" s="6" t="s">
        <v>74</v>
      </c>
      <c r="C62" s="11">
        <v>1069.01</v>
      </c>
      <c r="D62" s="29">
        <v>63</v>
      </c>
      <c r="E62" s="29">
        <v>63</v>
      </c>
      <c r="F62" s="30">
        <f>E62/C62</f>
        <v>5.8933031496431275E-2</v>
      </c>
      <c r="G62" s="29">
        <v>5</v>
      </c>
      <c r="H62" s="33">
        <v>7.9</v>
      </c>
      <c r="I62" s="29"/>
      <c r="J62" s="29"/>
      <c r="K62" s="29"/>
      <c r="L62" s="29"/>
      <c r="M62" s="29">
        <v>5</v>
      </c>
      <c r="N62" s="29"/>
      <c r="O62" s="29">
        <v>5</v>
      </c>
      <c r="P62" s="29"/>
      <c r="Q62" s="29"/>
      <c r="R62" s="29"/>
      <c r="S62" s="29">
        <v>5</v>
      </c>
      <c r="T62" s="29"/>
      <c r="U62" s="29">
        <v>100</v>
      </c>
      <c r="V62" s="29">
        <v>18</v>
      </c>
      <c r="W62" s="29">
        <v>30</v>
      </c>
      <c r="X62" s="35">
        <v>18</v>
      </c>
      <c r="Y62" s="35">
        <v>28.6</v>
      </c>
      <c r="Z62" s="35"/>
      <c r="AA62" s="35"/>
      <c r="AB62" s="35"/>
      <c r="AC62" s="35"/>
      <c r="AD62" s="35"/>
      <c r="AE62" s="35"/>
    </row>
    <row r="63" spans="1:31" s="36" customFormat="1" ht="15.75" x14ac:dyDescent="0.25">
      <c r="A63" s="143" t="s">
        <v>335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</row>
    <row r="64" spans="1:31" s="36" customFormat="1" x14ac:dyDescent="0.25">
      <c r="A64" s="5" t="s">
        <v>84</v>
      </c>
      <c r="B64" s="6" t="s">
        <v>26</v>
      </c>
      <c r="C64" s="11">
        <v>228.05840000000001</v>
      </c>
      <c r="D64" s="28">
        <v>0</v>
      </c>
      <c r="E64" s="28">
        <v>0</v>
      </c>
      <c r="F64" s="47">
        <f>E64/C64</f>
        <v>0</v>
      </c>
      <c r="G64" s="28">
        <v>0</v>
      </c>
      <c r="H64" s="46" t="e">
        <f>G64*100/D64</f>
        <v>#DIV/0!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 t="e">
        <f>O64*100/G64</f>
        <v>#DIV/0!</v>
      </c>
      <c r="V64" s="28"/>
      <c r="W64" s="28"/>
      <c r="X64" s="51"/>
      <c r="Y64" s="51"/>
      <c r="Z64" s="51"/>
      <c r="AA64" s="51"/>
      <c r="AB64" s="51"/>
      <c r="AC64" s="51"/>
      <c r="AD64" s="51"/>
      <c r="AE64" s="51"/>
    </row>
    <row r="65" spans="1:31" s="36" customFormat="1" ht="38.25" x14ac:dyDescent="0.25">
      <c r="A65" s="5" t="s">
        <v>85</v>
      </c>
      <c r="B65" s="10" t="s">
        <v>71</v>
      </c>
      <c r="C65" s="11">
        <v>80.239999999999995</v>
      </c>
      <c r="D65" s="28">
        <v>7</v>
      </c>
      <c r="E65" s="28">
        <v>5</v>
      </c>
      <c r="F65" s="47">
        <f>E65/C65</f>
        <v>6.231306081754736E-2</v>
      </c>
      <c r="G65" s="28">
        <v>0</v>
      </c>
      <c r="H65" s="46">
        <f>G65*100/D65</f>
        <v>0</v>
      </c>
      <c r="I65" s="28"/>
      <c r="J65" s="28"/>
      <c r="K65" s="28"/>
      <c r="L65" s="28"/>
      <c r="M65" s="28"/>
      <c r="N65" s="28"/>
      <c r="O65" s="28">
        <v>0</v>
      </c>
      <c r="P65" s="28"/>
      <c r="Q65" s="28"/>
      <c r="R65" s="28"/>
      <c r="S65" s="28"/>
      <c r="T65" s="28"/>
      <c r="U65" s="46" t="e">
        <f>O65*100/G65</f>
        <v>#DIV/0!</v>
      </c>
      <c r="V65" s="28">
        <v>1</v>
      </c>
      <c r="W65" s="28">
        <v>30</v>
      </c>
      <c r="X65" s="51">
        <v>1</v>
      </c>
      <c r="Y65" s="90">
        <f>X65*100/E65</f>
        <v>20</v>
      </c>
      <c r="Z65" s="51"/>
      <c r="AA65" s="51"/>
      <c r="AB65" s="51"/>
      <c r="AC65" s="51"/>
      <c r="AD65" s="51"/>
      <c r="AE65" s="51"/>
    </row>
    <row r="66" spans="1:31" s="36" customFormat="1" ht="15.75" x14ac:dyDescent="0.25">
      <c r="A66" s="143" t="s">
        <v>273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</row>
    <row r="67" spans="1:31" s="36" customFormat="1" ht="15.75" x14ac:dyDescent="0.25">
      <c r="A67" s="5" t="s">
        <v>88</v>
      </c>
      <c r="B67" s="6" t="s">
        <v>45</v>
      </c>
      <c r="C67" s="11">
        <v>311.08</v>
      </c>
      <c r="D67" s="29">
        <v>16</v>
      </c>
      <c r="E67" s="29">
        <v>17</v>
      </c>
      <c r="F67" s="30">
        <f>E67/C67</f>
        <v>5.4648321975054648E-2</v>
      </c>
      <c r="G67" s="38">
        <v>4</v>
      </c>
      <c r="H67" s="33">
        <f>G67*100/D67</f>
        <v>25</v>
      </c>
      <c r="I67" s="29"/>
      <c r="J67" s="29"/>
      <c r="K67" s="29"/>
      <c r="L67" s="38"/>
      <c r="M67" s="29">
        <v>4</v>
      </c>
      <c r="N67" s="29"/>
      <c r="O67" s="29">
        <v>0</v>
      </c>
      <c r="P67" s="38"/>
      <c r="Q67" s="29"/>
      <c r="R67" s="38"/>
      <c r="S67" s="29"/>
      <c r="T67" s="29"/>
      <c r="U67" s="33">
        <f>O67*100/G67</f>
        <v>0</v>
      </c>
      <c r="V67" s="29">
        <v>5</v>
      </c>
      <c r="W67" s="29">
        <v>30</v>
      </c>
      <c r="X67" s="42">
        <v>5</v>
      </c>
      <c r="Y67" s="50">
        <f>X67*100/E67</f>
        <v>29.411764705882351</v>
      </c>
      <c r="Z67" s="42"/>
      <c r="AA67" s="42"/>
      <c r="AB67" s="42"/>
      <c r="AC67" s="42"/>
      <c r="AD67" s="42">
        <v>5</v>
      </c>
      <c r="AE67" s="42"/>
    </row>
    <row r="68" spans="1:31" s="36" customFormat="1" ht="38.25" x14ac:dyDescent="0.25">
      <c r="A68" s="5" t="s">
        <v>89</v>
      </c>
      <c r="B68" s="6" t="s">
        <v>77</v>
      </c>
      <c r="C68" s="11">
        <v>291.77</v>
      </c>
      <c r="D68" s="29">
        <v>6</v>
      </c>
      <c r="E68" s="29">
        <v>7</v>
      </c>
      <c r="F68" s="30">
        <f t="shared" ref="F68:F75" si="8">E68/C68</f>
        <v>2.3991500154231075E-2</v>
      </c>
      <c r="G68" s="38">
        <v>1</v>
      </c>
      <c r="H68" s="33">
        <f t="shared" ref="H68:H75" si="9">G68*100/D68</f>
        <v>16.666666666666668</v>
      </c>
      <c r="I68" s="29"/>
      <c r="J68" s="29"/>
      <c r="K68" s="29"/>
      <c r="L68" s="38"/>
      <c r="M68" s="29">
        <v>1</v>
      </c>
      <c r="N68" s="29"/>
      <c r="O68" s="29">
        <v>0</v>
      </c>
      <c r="P68" s="38"/>
      <c r="Q68" s="29"/>
      <c r="R68" s="38"/>
      <c r="S68" s="29"/>
      <c r="T68" s="29"/>
      <c r="U68" s="33">
        <f t="shared" ref="U68:U74" si="10">O68*100/G68</f>
        <v>0</v>
      </c>
      <c r="V68" s="29">
        <v>2</v>
      </c>
      <c r="W68" s="29">
        <v>30</v>
      </c>
      <c r="X68" s="42">
        <v>2</v>
      </c>
      <c r="Y68" s="50">
        <f t="shared" ref="Y68:Y75" si="11">X68*100/E68</f>
        <v>28.571428571428573</v>
      </c>
      <c r="Z68" s="42"/>
      <c r="AA68" s="42"/>
      <c r="AB68" s="42"/>
      <c r="AC68" s="42"/>
      <c r="AD68" s="42"/>
      <c r="AE68" s="42"/>
    </row>
    <row r="69" spans="1:31" s="36" customFormat="1" ht="38.25" x14ac:dyDescent="0.25">
      <c r="A69" s="5" t="s">
        <v>91</v>
      </c>
      <c r="B69" s="6" t="s">
        <v>78</v>
      </c>
      <c r="C69" s="11">
        <v>16</v>
      </c>
      <c r="D69" s="29">
        <v>8</v>
      </c>
      <c r="E69" s="29">
        <v>9</v>
      </c>
      <c r="F69" s="30">
        <f t="shared" si="8"/>
        <v>0.5625</v>
      </c>
      <c r="G69" s="38">
        <v>0</v>
      </c>
      <c r="H69" s="33">
        <f t="shared" si="9"/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33" t="e">
        <f t="shared" si="10"/>
        <v>#DIV/0!</v>
      </c>
      <c r="V69" s="29">
        <v>2</v>
      </c>
      <c r="W69" s="29">
        <v>30</v>
      </c>
      <c r="X69" s="42">
        <v>2</v>
      </c>
      <c r="Y69" s="50">
        <f t="shared" si="11"/>
        <v>22.222222222222221</v>
      </c>
      <c r="Z69" s="42"/>
      <c r="AA69" s="42"/>
      <c r="AB69" s="42"/>
      <c r="AC69" s="42"/>
      <c r="AD69" s="42"/>
      <c r="AE69" s="42"/>
    </row>
    <row r="70" spans="1:31" s="36" customFormat="1" ht="38.25" x14ac:dyDescent="0.25">
      <c r="A70" s="5" t="s">
        <v>93</v>
      </c>
      <c r="B70" s="6" t="s">
        <v>79</v>
      </c>
      <c r="C70" s="7">
        <v>25.46</v>
      </c>
      <c r="D70" s="29">
        <v>15</v>
      </c>
      <c r="E70" s="29">
        <v>13</v>
      </c>
      <c r="F70" s="30">
        <f t="shared" si="8"/>
        <v>0.51060487038491753</v>
      </c>
      <c r="G70" s="38">
        <v>2</v>
      </c>
      <c r="H70" s="33">
        <f t="shared" si="9"/>
        <v>13.333333333333334</v>
      </c>
      <c r="I70" s="29"/>
      <c r="J70" s="29"/>
      <c r="K70" s="29"/>
      <c r="L70" s="38"/>
      <c r="M70" s="29">
        <v>2</v>
      </c>
      <c r="N70" s="29"/>
      <c r="O70" s="29">
        <v>0</v>
      </c>
      <c r="P70" s="38"/>
      <c r="Q70" s="29"/>
      <c r="R70" s="38"/>
      <c r="S70" s="29"/>
      <c r="T70" s="29"/>
      <c r="U70" s="33">
        <f t="shared" si="10"/>
        <v>0</v>
      </c>
      <c r="V70" s="29">
        <v>3</v>
      </c>
      <c r="W70" s="29">
        <v>30</v>
      </c>
      <c r="X70" s="42">
        <v>2</v>
      </c>
      <c r="Y70" s="50">
        <f t="shared" si="11"/>
        <v>15.384615384615385</v>
      </c>
      <c r="Z70" s="42"/>
      <c r="AA70" s="42"/>
      <c r="AB70" s="42"/>
      <c r="AC70" s="42"/>
      <c r="AD70" s="42"/>
      <c r="AE70" s="42"/>
    </row>
    <row r="71" spans="1:31" s="36" customFormat="1" ht="15.75" x14ac:dyDescent="0.25">
      <c r="A71" s="5" t="s">
        <v>95</v>
      </c>
      <c r="B71" s="6" t="s">
        <v>80</v>
      </c>
      <c r="C71" s="11">
        <v>8.7370000000000001</v>
      </c>
      <c r="D71" s="29">
        <v>1</v>
      </c>
      <c r="E71" s="29">
        <v>1</v>
      </c>
      <c r="F71" s="30">
        <f t="shared" si="8"/>
        <v>0.11445576284765938</v>
      </c>
      <c r="G71" s="38">
        <v>0</v>
      </c>
      <c r="H71" s="33">
        <f t="shared" si="9"/>
        <v>0</v>
      </c>
      <c r="I71" s="29"/>
      <c r="J71" s="29"/>
      <c r="K71" s="29"/>
      <c r="L71" s="38"/>
      <c r="M71" s="29"/>
      <c r="N71" s="29"/>
      <c r="O71" s="29"/>
      <c r="P71" s="38"/>
      <c r="Q71" s="29"/>
      <c r="R71" s="38"/>
      <c r="S71" s="29"/>
      <c r="T71" s="29"/>
      <c r="U71" s="33" t="e">
        <f t="shared" si="10"/>
        <v>#DIV/0!</v>
      </c>
      <c r="V71" s="29"/>
      <c r="W71" s="29"/>
      <c r="X71" s="42"/>
      <c r="Y71" s="50">
        <f t="shared" si="11"/>
        <v>0</v>
      </c>
      <c r="Z71" s="42"/>
      <c r="AA71" s="42"/>
      <c r="AB71" s="42"/>
      <c r="AC71" s="42"/>
      <c r="AD71" s="42"/>
      <c r="AE71" s="42"/>
    </row>
    <row r="72" spans="1:31" s="36" customFormat="1" ht="25.5" x14ac:dyDescent="0.25">
      <c r="A72" s="5" t="s">
        <v>274</v>
      </c>
      <c r="B72" s="6" t="s">
        <v>81</v>
      </c>
      <c r="C72" s="11">
        <v>11.28</v>
      </c>
      <c r="D72" s="29">
        <v>0</v>
      </c>
      <c r="E72" s="29">
        <v>0</v>
      </c>
      <c r="F72" s="30">
        <f t="shared" si="8"/>
        <v>0</v>
      </c>
      <c r="G72" s="38">
        <v>0</v>
      </c>
      <c r="H72" s="33" t="e">
        <f t="shared" si="9"/>
        <v>#DIV/0!</v>
      </c>
      <c r="I72" s="29"/>
      <c r="J72" s="29"/>
      <c r="K72" s="29"/>
      <c r="L72" s="38"/>
      <c r="M72" s="29"/>
      <c r="N72" s="29"/>
      <c r="O72" s="29"/>
      <c r="P72" s="38"/>
      <c r="Q72" s="29"/>
      <c r="R72" s="38"/>
      <c r="S72" s="29"/>
      <c r="T72" s="29"/>
      <c r="U72" s="33" t="e">
        <f t="shared" si="10"/>
        <v>#DIV/0!</v>
      </c>
      <c r="V72" s="29"/>
      <c r="W72" s="29"/>
      <c r="X72" s="42"/>
      <c r="Y72" s="50" t="e">
        <f t="shared" si="11"/>
        <v>#DIV/0!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275</v>
      </c>
      <c r="B73" s="6" t="s">
        <v>82</v>
      </c>
      <c r="C73" s="11">
        <v>16.34</v>
      </c>
      <c r="D73" s="29">
        <v>0</v>
      </c>
      <c r="E73" s="29">
        <v>0</v>
      </c>
      <c r="F73" s="30">
        <f t="shared" si="8"/>
        <v>0</v>
      </c>
      <c r="G73" s="38">
        <v>0</v>
      </c>
      <c r="H73" s="33" t="e">
        <f t="shared" si="9"/>
        <v>#DIV/0!</v>
      </c>
      <c r="I73" s="29"/>
      <c r="J73" s="29"/>
      <c r="K73" s="29"/>
      <c r="L73" s="38"/>
      <c r="M73" s="29"/>
      <c r="N73" s="29"/>
      <c r="O73" s="29"/>
      <c r="P73" s="38"/>
      <c r="Q73" s="29"/>
      <c r="R73" s="38"/>
      <c r="S73" s="29"/>
      <c r="T73" s="29"/>
      <c r="U73" s="29" t="e">
        <f t="shared" si="10"/>
        <v>#DIV/0!</v>
      </c>
      <c r="V73" s="29"/>
      <c r="W73" s="29"/>
      <c r="X73" s="42"/>
      <c r="Y73" s="50" t="e">
        <f t="shared" si="11"/>
        <v>#DIV/0!</v>
      </c>
      <c r="Z73" s="42"/>
      <c r="AA73" s="42"/>
      <c r="AB73" s="42"/>
      <c r="AC73" s="42"/>
      <c r="AD73" s="42"/>
      <c r="AE73" s="42"/>
    </row>
    <row r="74" spans="1:31" s="36" customFormat="1" ht="15.75" x14ac:dyDescent="0.25">
      <c r="A74" s="5" t="s">
        <v>276</v>
      </c>
      <c r="B74" s="12" t="s">
        <v>83</v>
      </c>
      <c r="C74" s="11">
        <v>5.34</v>
      </c>
      <c r="D74" s="29">
        <v>0</v>
      </c>
      <c r="E74" s="29">
        <v>0</v>
      </c>
      <c r="F74" s="30">
        <f t="shared" si="8"/>
        <v>0</v>
      </c>
      <c r="G74" s="38">
        <v>0</v>
      </c>
      <c r="H74" s="33" t="e">
        <f t="shared" si="9"/>
        <v>#DIV/0!</v>
      </c>
      <c r="I74" s="29"/>
      <c r="J74" s="29"/>
      <c r="K74" s="29"/>
      <c r="L74" s="38"/>
      <c r="M74" s="29"/>
      <c r="N74" s="29"/>
      <c r="O74" s="29"/>
      <c r="P74" s="38"/>
      <c r="Q74" s="29"/>
      <c r="R74" s="38"/>
      <c r="S74" s="29"/>
      <c r="T74" s="29"/>
      <c r="U74" s="29" t="e">
        <f t="shared" si="10"/>
        <v>#DIV/0!</v>
      </c>
      <c r="V74" s="29"/>
      <c r="W74" s="29"/>
      <c r="X74" s="42"/>
      <c r="Y74" s="50" t="e">
        <f t="shared" si="11"/>
        <v>#DIV/0!</v>
      </c>
      <c r="Z74" s="42"/>
      <c r="AA74" s="42"/>
      <c r="AB74" s="42"/>
      <c r="AC74" s="42"/>
      <c r="AD74" s="42"/>
      <c r="AE74" s="42"/>
    </row>
    <row r="75" spans="1:31" s="36" customFormat="1" ht="15.75" x14ac:dyDescent="0.25">
      <c r="A75" s="5" t="s">
        <v>344</v>
      </c>
      <c r="B75" s="12" t="s">
        <v>345</v>
      </c>
      <c r="C75" s="11">
        <v>58.078000000000003</v>
      </c>
      <c r="D75" s="29">
        <v>0</v>
      </c>
      <c r="E75" s="29">
        <v>17</v>
      </c>
      <c r="F75" s="30">
        <f t="shared" si="8"/>
        <v>0.29270980405661351</v>
      </c>
      <c r="G75" s="38">
        <v>0</v>
      </c>
      <c r="H75" s="33" t="e">
        <f t="shared" si="9"/>
        <v>#DIV/0!</v>
      </c>
      <c r="I75" s="29"/>
      <c r="J75" s="29"/>
      <c r="K75" s="29"/>
      <c r="L75" s="38"/>
      <c r="M75" s="29"/>
      <c r="N75" s="29"/>
      <c r="O75" s="29">
        <v>0</v>
      </c>
      <c r="P75" s="38"/>
      <c r="Q75" s="29"/>
      <c r="R75" s="38"/>
      <c r="S75" s="29"/>
      <c r="T75" s="29"/>
      <c r="U75" s="29">
        <v>0</v>
      </c>
      <c r="V75" s="29">
        <v>5</v>
      </c>
      <c r="W75" s="29">
        <v>30</v>
      </c>
      <c r="X75" s="42">
        <v>2</v>
      </c>
      <c r="Y75" s="50">
        <f t="shared" si="11"/>
        <v>11.764705882352942</v>
      </c>
      <c r="Z75" s="42"/>
      <c r="AA75" s="42"/>
      <c r="AB75" s="42"/>
      <c r="AC75" s="42"/>
      <c r="AD75" s="42"/>
      <c r="AE75" s="42"/>
    </row>
    <row r="76" spans="1:31" s="36" customFormat="1" ht="15.75" x14ac:dyDescent="0.25">
      <c r="A76" s="146" t="s">
        <v>336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</row>
    <row r="77" spans="1:31" s="36" customFormat="1" x14ac:dyDescent="0.25">
      <c r="A77" s="16" t="s">
        <v>97</v>
      </c>
      <c r="B77" s="10" t="s">
        <v>45</v>
      </c>
      <c r="C77" s="13">
        <v>109.7</v>
      </c>
      <c r="D77" s="28">
        <v>0</v>
      </c>
      <c r="E77" s="28">
        <v>0</v>
      </c>
      <c r="F77" s="47">
        <f>E77/C77</f>
        <v>0</v>
      </c>
      <c r="G77" s="28">
        <v>0</v>
      </c>
      <c r="H77" s="28" t="e">
        <f>G77*100/D77</f>
        <v>#DIV/0!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36" customFormat="1" ht="38.25" x14ac:dyDescent="0.25">
      <c r="A78" s="16" t="s">
        <v>98</v>
      </c>
      <c r="B78" s="10" t="s">
        <v>86</v>
      </c>
      <c r="C78" s="13">
        <v>119.99</v>
      </c>
      <c r="D78" s="28">
        <v>0</v>
      </c>
      <c r="E78" s="28">
        <v>0</v>
      </c>
      <c r="F78" s="47">
        <f>E78/C78</f>
        <v>0</v>
      </c>
      <c r="G78" s="28">
        <v>0</v>
      </c>
      <c r="H78" s="28" t="e">
        <f>G78*100/D78</f>
        <v>#DIV/0!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46"/>
      <c r="Z78" s="28"/>
      <c r="AA78" s="28"/>
      <c r="AB78" s="28"/>
      <c r="AC78" s="28"/>
      <c r="AD78" s="28"/>
      <c r="AE78" s="28"/>
    </row>
    <row r="79" spans="1:31" s="36" customFormat="1" x14ac:dyDescent="0.25">
      <c r="A79" s="16" t="s">
        <v>100</v>
      </c>
      <c r="B79" s="10" t="s">
        <v>87</v>
      </c>
      <c r="C79" s="13">
        <v>273.73</v>
      </c>
      <c r="D79" s="28">
        <v>0</v>
      </c>
      <c r="E79" s="28">
        <v>0</v>
      </c>
      <c r="F79" s="47">
        <f>E79/C79</f>
        <v>0</v>
      </c>
      <c r="G79" s="28">
        <v>0</v>
      </c>
      <c r="H79" s="28" t="e">
        <f>G79*100/D79</f>
        <v>#DIV/0!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46"/>
      <c r="Z79" s="28"/>
      <c r="AA79" s="28"/>
      <c r="AB79" s="28"/>
      <c r="AC79" s="28"/>
      <c r="AD79" s="28"/>
      <c r="AE79" s="28"/>
    </row>
    <row r="80" spans="1:31" s="36" customFormat="1" ht="15.75" x14ac:dyDescent="0.25">
      <c r="A80" s="143" t="s">
        <v>277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</row>
    <row r="81" spans="1:31" s="36" customFormat="1" ht="15.75" x14ac:dyDescent="0.25">
      <c r="A81" s="14" t="s">
        <v>107</v>
      </c>
      <c r="B81" s="10" t="s">
        <v>45</v>
      </c>
      <c r="C81" s="11">
        <v>204.64</v>
      </c>
      <c r="D81" s="29">
        <v>130</v>
      </c>
      <c r="E81" s="29">
        <v>180</v>
      </c>
      <c r="F81" s="30">
        <f>E81/C81</f>
        <v>0.87959343236903842</v>
      </c>
      <c r="G81" s="29">
        <v>9</v>
      </c>
      <c r="H81" s="33">
        <f>G81*100/D81</f>
        <v>6.9230769230769234</v>
      </c>
      <c r="I81" s="29"/>
      <c r="J81" s="29"/>
      <c r="K81" s="29"/>
      <c r="L81" s="29"/>
      <c r="M81" s="29">
        <v>9</v>
      </c>
      <c r="N81" s="29"/>
      <c r="O81" s="29">
        <v>0</v>
      </c>
      <c r="P81" s="29"/>
      <c r="Q81" s="29"/>
      <c r="R81" s="29"/>
      <c r="S81" s="29"/>
      <c r="T81" s="29"/>
      <c r="U81" s="33">
        <f>O81*100/G81</f>
        <v>0</v>
      </c>
      <c r="V81" s="29">
        <v>54</v>
      </c>
      <c r="W81" s="29">
        <v>30</v>
      </c>
      <c r="X81" s="42">
        <v>53</v>
      </c>
      <c r="Y81" s="50">
        <f>X81*100/E81</f>
        <v>29.444444444444443</v>
      </c>
      <c r="Z81" s="42"/>
      <c r="AA81" s="42"/>
      <c r="AB81" s="42"/>
      <c r="AC81" s="42"/>
      <c r="AD81" s="42">
        <v>53</v>
      </c>
      <c r="AE81" s="42"/>
    </row>
    <row r="82" spans="1:31" s="36" customFormat="1" ht="76.5" x14ac:dyDescent="0.25">
      <c r="A82" s="14" t="s">
        <v>347</v>
      </c>
      <c r="B82" s="10" t="s">
        <v>354</v>
      </c>
      <c r="C82" s="11"/>
      <c r="D82" s="29"/>
      <c r="E82" s="29"/>
      <c r="F82" s="30"/>
      <c r="G82" s="29">
        <v>1</v>
      </c>
      <c r="H82" s="33"/>
      <c r="I82" s="29"/>
      <c r="J82" s="29"/>
      <c r="K82" s="29"/>
      <c r="L82" s="29"/>
      <c r="M82" s="29">
        <v>1</v>
      </c>
      <c r="N82" s="29"/>
      <c r="O82" s="29"/>
      <c r="P82" s="29"/>
      <c r="Q82" s="29"/>
      <c r="R82" s="29"/>
      <c r="S82" s="29"/>
      <c r="T82" s="29"/>
      <c r="U82" s="33"/>
      <c r="V82" s="29"/>
      <c r="W82" s="29"/>
      <c r="X82" s="42">
        <v>1</v>
      </c>
      <c r="Y82" s="50"/>
      <c r="Z82" s="42"/>
      <c r="AA82" s="42"/>
      <c r="AB82" s="42"/>
      <c r="AC82" s="42"/>
      <c r="AD82" s="42">
        <v>1</v>
      </c>
      <c r="AE82" s="42"/>
    </row>
    <row r="83" spans="1:31" s="36" customFormat="1" ht="15.75" x14ac:dyDescent="0.25">
      <c r="A83" s="14" t="s">
        <v>108</v>
      </c>
      <c r="B83" s="6" t="s">
        <v>90</v>
      </c>
      <c r="C83" s="11">
        <v>699.95899999999995</v>
      </c>
      <c r="D83" s="29">
        <v>138</v>
      </c>
      <c r="E83" s="29">
        <v>145</v>
      </c>
      <c r="F83" s="30">
        <f>E83/C83</f>
        <v>0.20715499050658684</v>
      </c>
      <c r="G83" s="29">
        <v>39</v>
      </c>
      <c r="H83" s="33">
        <f>G83*100/D83</f>
        <v>28.260869565217391</v>
      </c>
      <c r="I83" s="29"/>
      <c r="J83" s="29"/>
      <c r="K83" s="29"/>
      <c r="L83" s="29"/>
      <c r="M83" s="29">
        <v>39</v>
      </c>
      <c r="N83" s="29"/>
      <c r="O83" s="29">
        <v>0</v>
      </c>
      <c r="P83" s="29"/>
      <c r="Q83" s="29"/>
      <c r="R83" s="29"/>
      <c r="S83" s="29"/>
      <c r="T83" s="29"/>
      <c r="U83" s="33">
        <f>O83*100/G83</f>
        <v>0</v>
      </c>
      <c r="V83" s="29">
        <v>43</v>
      </c>
      <c r="W83" s="29">
        <v>30</v>
      </c>
      <c r="X83" s="42">
        <v>43</v>
      </c>
      <c r="Y83" s="50">
        <f>X83*100/E83</f>
        <v>29.655172413793103</v>
      </c>
      <c r="Z83" s="42"/>
      <c r="AA83" s="42"/>
      <c r="AB83" s="42"/>
      <c r="AC83" s="42"/>
      <c r="AD83" s="42"/>
      <c r="AE83" s="42"/>
    </row>
    <row r="84" spans="1:31" s="36" customFormat="1" ht="25.5" x14ac:dyDescent="0.25">
      <c r="A84" s="14" t="s">
        <v>110</v>
      </c>
      <c r="B84" s="6" t="s">
        <v>92</v>
      </c>
      <c r="C84" s="11">
        <v>354.61</v>
      </c>
      <c r="D84" s="29">
        <v>230</v>
      </c>
      <c r="E84" s="29">
        <v>48</v>
      </c>
      <c r="F84" s="30">
        <f>E84/C84</f>
        <v>0.13535997292800542</v>
      </c>
      <c r="G84" s="29">
        <v>10</v>
      </c>
      <c r="H84" s="33">
        <f>G84*100/D84</f>
        <v>4.3478260869565215</v>
      </c>
      <c r="I84" s="29"/>
      <c r="J84" s="29"/>
      <c r="K84" s="29"/>
      <c r="L84" s="29"/>
      <c r="M84" s="29">
        <v>10</v>
      </c>
      <c r="N84" s="29"/>
      <c r="O84" s="29">
        <v>0</v>
      </c>
      <c r="P84" s="29"/>
      <c r="Q84" s="29"/>
      <c r="R84" s="29"/>
      <c r="S84" s="29"/>
      <c r="T84" s="29"/>
      <c r="U84" s="33">
        <f>O84*100/G84</f>
        <v>0</v>
      </c>
      <c r="V84" s="29">
        <v>14</v>
      </c>
      <c r="W84" s="29">
        <v>30</v>
      </c>
      <c r="X84" s="42">
        <v>10</v>
      </c>
      <c r="Y84" s="50">
        <f>X84*100/E84</f>
        <v>20.833333333333332</v>
      </c>
      <c r="Z84" s="42"/>
      <c r="AA84" s="42"/>
      <c r="AB84" s="42"/>
      <c r="AC84" s="42"/>
      <c r="AD84" s="42"/>
      <c r="AE84" s="42"/>
    </row>
    <row r="85" spans="1:31" s="36" customFormat="1" ht="15.75" x14ac:dyDescent="0.25">
      <c r="A85" s="14" t="s">
        <v>112</v>
      </c>
      <c r="B85" s="6" t="s">
        <v>94</v>
      </c>
      <c r="C85" s="7">
        <v>22.882999999999999</v>
      </c>
      <c r="D85" s="29">
        <v>25</v>
      </c>
      <c r="E85" s="29">
        <v>25</v>
      </c>
      <c r="F85" s="30">
        <f>E85/C85</f>
        <v>1.0925140934318054</v>
      </c>
      <c r="G85" s="29">
        <v>5</v>
      </c>
      <c r="H85" s="33">
        <f>G85*100/D85</f>
        <v>20</v>
      </c>
      <c r="I85" s="29"/>
      <c r="J85" s="29"/>
      <c r="K85" s="29"/>
      <c r="L85" s="29"/>
      <c r="M85" s="29">
        <v>5</v>
      </c>
      <c r="N85" s="29"/>
      <c r="O85" s="29">
        <v>0</v>
      </c>
      <c r="P85" s="29"/>
      <c r="Q85" s="29"/>
      <c r="R85" s="29"/>
      <c r="S85" s="29"/>
      <c r="T85" s="29"/>
      <c r="U85" s="33">
        <v>0</v>
      </c>
      <c r="V85" s="29">
        <v>7</v>
      </c>
      <c r="W85" s="29">
        <v>30</v>
      </c>
      <c r="X85" s="42">
        <v>7</v>
      </c>
      <c r="Y85" s="50">
        <f>X85*100/E85</f>
        <v>28</v>
      </c>
      <c r="Z85" s="42"/>
      <c r="AA85" s="42"/>
      <c r="AB85" s="42"/>
      <c r="AC85" s="42"/>
      <c r="AD85" s="42"/>
      <c r="AE85" s="42"/>
    </row>
    <row r="86" spans="1:31" s="36" customFormat="1" ht="15.75" x14ac:dyDescent="0.25">
      <c r="A86" s="14" t="s">
        <v>278</v>
      </c>
      <c r="B86" s="6" t="s">
        <v>96</v>
      </c>
      <c r="C86" s="11">
        <v>812.9</v>
      </c>
      <c r="D86" s="29">
        <v>120</v>
      </c>
      <c r="E86" s="29">
        <v>150</v>
      </c>
      <c r="F86" s="30">
        <f>E86/C86</f>
        <v>0.18452454176405461</v>
      </c>
      <c r="G86" s="29">
        <v>36</v>
      </c>
      <c r="H86" s="33">
        <f>G86*100/D86</f>
        <v>30</v>
      </c>
      <c r="I86" s="29"/>
      <c r="J86" s="29"/>
      <c r="K86" s="29"/>
      <c r="L86" s="29"/>
      <c r="M86" s="29">
        <v>36</v>
      </c>
      <c r="N86" s="29"/>
      <c r="O86" s="29">
        <v>0</v>
      </c>
      <c r="P86" s="29"/>
      <c r="Q86" s="29"/>
      <c r="R86" s="29"/>
      <c r="S86" s="29"/>
      <c r="T86" s="29"/>
      <c r="U86" s="33">
        <f>O86*100/G86</f>
        <v>0</v>
      </c>
      <c r="V86" s="29">
        <v>45</v>
      </c>
      <c r="W86" s="29">
        <v>30</v>
      </c>
      <c r="X86" s="42">
        <v>36</v>
      </c>
      <c r="Y86" s="50">
        <f>X86*100/E86</f>
        <v>24</v>
      </c>
      <c r="Z86" s="42"/>
      <c r="AA86" s="42"/>
      <c r="AB86" s="42"/>
      <c r="AC86" s="42"/>
      <c r="AD86" s="42"/>
      <c r="AE86" s="42"/>
    </row>
    <row r="87" spans="1:31" s="36" customFormat="1" ht="15.75" x14ac:dyDescent="0.25">
      <c r="A87" s="143" t="s">
        <v>279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31" s="36" customFormat="1" ht="15.75" x14ac:dyDescent="0.25">
      <c r="A88" s="14" t="s">
        <v>114</v>
      </c>
      <c r="B88" s="10" t="s">
        <v>45</v>
      </c>
      <c r="C88" s="11">
        <v>559.524</v>
      </c>
      <c r="D88" s="29">
        <v>21</v>
      </c>
      <c r="E88" s="29">
        <v>30</v>
      </c>
      <c r="F88" s="30">
        <f>E88/C88</f>
        <v>5.3617003023998973E-2</v>
      </c>
      <c r="G88" s="29">
        <v>6</v>
      </c>
      <c r="H88" s="33">
        <f>G88*100/D88</f>
        <v>28.571428571428573</v>
      </c>
      <c r="I88" s="29"/>
      <c r="J88" s="29"/>
      <c r="K88" s="29"/>
      <c r="L88" s="29"/>
      <c r="M88" s="29">
        <v>6</v>
      </c>
      <c r="N88" s="29"/>
      <c r="O88" s="29">
        <v>0</v>
      </c>
      <c r="P88" s="29"/>
      <c r="Q88" s="29"/>
      <c r="R88" s="29"/>
      <c r="S88" s="29"/>
      <c r="T88" s="29"/>
      <c r="U88" s="29">
        <f>O88*100/G88</f>
        <v>0</v>
      </c>
      <c r="V88" s="29">
        <v>9</v>
      </c>
      <c r="W88" s="29">
        <v>30</v>
      </c>
      <c r="X88" s="42">
        <v>9</v>
      </c>
      <c r="Y88" s="50">
        <f>X88*100/E88</f>
        <v>30</v>
      </c>
      <c r="Z88" s="42"/>
      <c r="AA88" s="42"/>
      <c r="AB88" s="42"/>
      <c r="AC88" s="42"/>
      <c r="AD88" s="42">
        <v>9</v>
      </c>
      <c r="AE88" s="42"/>
    </row>
    <row r="89" spans="1:31" s="36" customFormat="1" ht="25.5" x14ac:dyDescent="0.25">
      <c r="A89" s="14" t="s">
        <v>115</v>
      </c>
      <c r="B89" s="10" t="s">
        <v>99</v>
      </c>
      <c r="C89" s="11">
        <v>396.81</v>
      </c>
      <c r="D89" s="29">
        <v>140</v>
      </c>
      <c r="E89" s="29">
        <v>145</v>
      </c>
      <c r="F89" s="30">
        <f t="shared" ref="F89:F95" si="12">E89/C89</f>
        <v>0.36541417807010912</v>
      </c>
      <c r="G89" s="29">
        <v>42</v>
      </c>
      <c r="H89" s="33">
        <f t="shared" ref="H89:H95" si="13">G89*100/D89</f>
        <v>30</v>
      </c>
      <c r="I89" s="29"/>
      <c r="J89" s="29"/>
      <c r="K89" s="29"/>
      <c r="L89" s="29"/>
      <c r="M89" s="29">
        <v>42</v>
      </c>
      <c r="N89" s="29"/>
      <c r="O89" s="29">
        <v>7</v>
      </c>
      <c r="P89" s="29"/>
      <c r="Q89" s="29"/>
      <c r="R89" s="29"/>
      <c r="S89" s="29">
        <v>7</v>
      </c>
      <c r="T89" s="29"/>
      <c r="U89" s="33">
        <f t="shared" ref="U89:U95" si="14">O89*100/G89</f>
        <v>16.666666666666668</v>
      </c>
      <c r="V89" s="29">
        <v>43</v>
      </c>
      <c r="W89" s="29">
        <v>30</v>
      </c>
      <c r="X89" s="42">
        <v>43</v>
      </c>
      <c r="Y89" s="50">
        <f t="shared" ref="Y89:Y95" si="15">X89*100/E89</f>
        <v>29.655172413793103</v>
      </c>
      <c r="Z89" s="42"/>
      <c r="AA89" s="42"/>
      <c r="AB89" s="42"/>
      <c r="AC89" s="42"/>
      <c r="AD89" s="42"/>
      <c r="AE89" s="42"/>
    </row>
    <row r="90" spans="1:31" s="36" customFormat="1" ht="15.75" x14ac:dyDescent="0.25">
      <c r="A90" s="14"/>
      <c r="B90" s="10" t="s">
        <v>101</v>
      </c>
      <c r="C90" s="11">
        <v>143.51</v>
      </c>
      <c r="D90" s="29">
        <v>40</v>
      </c>
      <c r="E90" s="29">
        <v>40</v>
      </c>
      <c r="F90" s="30">
        <f t="shared" si="12"/>
        <v>0.27872622116925649</v>
      </c>
      <c r="G90" s="29">
        <v>6</v>
      </c>
      <c r="H90" s="33">
        <f t="shared" si="13"/>
        <v>15</v>
      </c>
      <c r="I90" s="29"/>
      <c r="J90" s="29"/>
      <c r="K90" s="29"/>
      <c r="L90" s="29"/>
      <c r="M90" s="29">
        <v>6</v>
      </c>
      <c r="N90" s="29"/>
      <c r="O90" s="29">
        <v>0</v>
      </c>
      <c r="P90" s="29"/>
      <c r="Q90" s="29"/>
      <c r="R90" s="29"/>
      <c r="S90" s="29"/>
      <c r="T90" s="29"/>
      <c r="U90" s="33">
        <f t="shared" si="14"/>
        <v>0</v>
      </c>
      <c r="V90" s="29">
        <v>12</v>
      </c>
      <c r="W90" s="29">
        <v>30</v>
      </c>
      <c r="X90" s="42">
        <v>12</v>
      </c>
      <c r="Y90" s="50">
        <f t="shared" si="15"/>
        <v>30</v>
      </c>
      <c r="Z90" s="42"/>
      <c r="AA90" s="42"/>
      <c r="AB90" s="42"/>
      <c r="AC90" s="42"/>
      <c r="AD90" s="42"/>
      <c r="AE90" s="42"/>
    </row>
    <row r="91" spans="1:31" s="36" customFormat="1" ht="15.75" x14ac:dyDescent="0.25">
      <c r="A91" s="14" t="s">
        <v>118</v>
      </c>
      <c r="B91" s="10" t="s">
        <v>102</v>
      </c>
      <c r="C91" s="7">
        <v>29.94</v>
      </c>
      <c r="D91" s="29">
        <v>8</v>
      </c>
      <c r="E91" s="29">
        <v>10</v>
      </c>
      <c r="F91" s="30">
        <f t="shared" si="12"/>
        <v>0.33400133600534399</v>
      </c>
      <c r="G91" s="29">
        <v>2</v>
      </c>
      <c r="H91" s="33">
        <f t="shared" si="13"/>
        <v>25</v>
      </c>
      <c r="I91" s="29"/>
      <c r="J91" s="29"/>
      <c r="K91" s="29"/>
      <c r="L91" s="29"/>
      <c r="M91" s="29">
        <v>2</v>
      </c>
      <c r="N91" s="29"/>
      <c r="O91" s="29">
        <v>0</v>
      </c>
      <c r="P91" s="29"/>
      <c r="Q91" s="29"/>
      <c r="R91" s="29"/>
      <c r="S91" s="29"/>
      <c r="T91" s="29"/>
      <c r="U91" s="33">
        <f t="shared" si="14"/>
        <v>0</v>
      </c>
      <c r="V91" s="29">
        <v>3</v>
      </c>
      <c r="W91" s="29">
        <v>30</v>
      </c>
      <c r="X91" s="42">
        <v>3</v>
      </c>
      <c r="Y91" s="50">
        <f t="shared" si="15"/>
        <v>30</v>
      </c>
      <c r="Z91" s="42"/>
      <c r="AA91" s="42"/>
      <c r="AB91" s="42"/>
      <c r="AC91" s="42"/>
      <c r="AD91" s="42"/>
      <c r="AE91" s="42"/>
    </row>
    <row r="92" spans="1:31" s="36" customFormat="1" ht="15.75" x14ac:dyDescent="0.25">
      <c r="A92" s="14" t="s">
        <v>120</v>
      </c>
      <c r="B92" s="10" t="s">
        <v>103</v>
      </c>
      <c r="C92" s="7">
        <v>39.04</v>
      </c>
      <c r="D92" s="29">
        <v>0</v>
      </c>
      <c r="E92" s="29">
        <v>0</v>
      </c>
      <c r="F92" s="30">
        <f t="shared" si="12"/>
        <v>0</v>
      </c>
      <c r="G92" s="29">
        <v>0</v>
      </c>
      <c r="H92" s="33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33">
        <v>0</v>
      </c>
      <c r="V92" s="33">
        <v>0</v>
      </c>
      <c r="W92" s="33">
        <v>0</v>
      </c>
      <c r="X92" s="33">
        <v>0</v>
      </c>
      <c r="Y92" s="50">
        <v>0</v>
      </c>
      <c r="Z92" s="42"/>
      <c r="AA92" s="42"/>
      <c r="AB92" s="42"/>
      <c r="AC92" s="42"/>
      <c r="AD92" s="42"/>
      <c r="AE92" s="42"/>
    </row>
    <row r="93" spans="1:31" s="36" customFormat="1" ht="15.75" x14ac:dyDescent="0.25">
      <c r="A93" s="14" t="s">
        <v>122</v>
      </c>
      <c r="B93" s="10" t="s">
        <v>104</v>
      </c>
      <c r="C93" s="7">
        <v>21.24</v>
      </c>
      <c r="D93" s="29">
        <v>6</v>
      </c>
      <c r="E93" s="29">
        <v>6</v>
      </c>
      <c r="F93" s="30">
        <f t="shared" si="12"/>
        <v>0.2824858757062147</v>
      </c>
      <c r="G93" s="29">
        <v>1</v>
      </c>
      <c r="H93" s="33">
        <f t="shared" si="13"/>
        <v>16.666666666666668</v>
      </c>
      <c r="I93" s="29"/>
      <c r="J93" s="29"/>
      <c r="K93" s="29"/>
      <c r="L93" s="29"/>
      <c r="M93" s="29">
        <v>1</v>
      </c>
      <c r="N93" s="29"/>
      <c r="O93" s="29"/>
      <c r="P93" s="29"/>
      <c r="Q93" s="29"/>
      <c r="R93" s="29"/>
      <c r="S93" s="29"/>
      <c r="T93" s="29"/>
      <c r="U93" s="33">
        <f t="shared" si="14"/>
        <v>0</v>
      </c>
      <c r="V93" s="29">
        <v>1</v>
      </c>
      <c r="W93" s="29">
        <v>30</v>
      </c>
      <c r="X93" s="42">
        <v>1</v>
      </c>
      <c r="Y93" s="50">
        <f t="shared" si="15"/>
        <v>16.666666666666668</v>
      </c>
      <c r="Z93" s="42"/>
      <c r="AA93" s="42"/>
      <c r="AB93" s="42"/>
      <c r="AC93" s="42"/>
      <c r="AD93" s="42"/>
      <c r="AE93" s="42"/>
    </row>
    <row r="94" spans="1:31" s="36" customFormat="1" ht="15.75" x14ac:dyDescent="0.25">
      <c r="A94" s="14" t="s">
        <v>280</v>
      </c>
      <c r="B94" s="10" t="s">
        <v>105</v>
      </c>
      <c r="C94" s="11">
        <v>95.58</v>
      </c>
      <c r="D94" s="29">
        <v>10</v>
      </c>
      <c r="E94" s="29">
        <v>20</v>
      </c>
      <c r="F94" s="30">
        <f t="shared" si="12"/>
        <v>0.2092487968194183</v>
      </c>
      <c r="G94" s="29">
        <v>3</v>
      </c>
      <c r="H94" s="33">
        <f t="shared" si="13"/>
        <v>30</v>
      </c>
      <c r="I94" s="29"/>
      <c r="J94" s="29"/>
      <c r="K94" s="29"/>
      <c r="L94" s="29"/>
      <c r="M94" s="29">
        <v>3</v>
      </c>
      <c r="N94" s="29"/>
      <c r="O94" s="29">
        <v>0</v>
      </c>
      <c r="P94" s="29"/>
      <c r="Q94" s="29"/>
      <c r="R94" s="29"/>
      <c r="S94" s="29"/>
      <c r="T94" s="29"/>
      <c r="U94" s="33">
        <f t="shared" si="14"/>
        <v>0</v>
      </c>
      <c r="V94" s="29">
        <v>6</v>
      </c>
      <c r="W94" s="29">
        <v>30</v>
      </c>
      <c r="X94" s="42">
        <v>6</v>
      </c>
      <c r="Y94" s="50">
        <f t="shared" si="15"/>
        <v>30</v>
      </c>
      <c r="Z94" s="42"/>
      <c r="AA94" s="42"/>
      <c r="AB94" s="42"/>
      <c r="AC94" s="42"/>
      <c r="AD94" s="42"/>
      <c r="AE94" s="42"/>
    </row>
    <row r="95" spans="1:31" s="36" customFormat="1" ht="25.5" customHeight="1" x14ac:dyDescent="0.25">
      <c r="A95" s="14" t="s">
        <v>281</v>
      </c>
      <c r="B95" s="10" t="s">
        <v>106</v>
      </c>
      <c r="C95" s="11">
        <v>140.62</v>
      </c>
      <c r="D95" s="29">
        <v>30</v>
      </c>
      <c r="E95" s="29">
        <v>35</v>
      </c>
      <c r="F95" s="30">
        <f t="shared" si="12"/>
        <v>0.24889773858626082</v>
      </c>
      <c r="G95" s="29">
        <v>3</v>
      </c>
      <c r="H95" s="33">
        <f t="shared" si="13"/>
        <v>10</v>
      </c>
      <c r="I95" s="29"/>
      <c r="J95" s="29"/>
      <c r="K95" s="29"/>
      <c r="L95" s="29"/>
      <c r="M95" s="29">
        <v>3</v>
      </c>
      <c r="N95" s="29"/>
      <c r="O95" s="29"/>
      <c r="P95" s="29"/>
      <c r="Q95" s="29"/>
      <c r="R95" s="29"/>
      <c r="S95" s="29"/>
      <c r="T95" s="29"/>
      <c r="U95" s="29">
        <f t="shared" si="14"/>
        <v>0</v>
      </c>
      <c r="V95" s="29">
        <v>10</v>
      </c>
      <c r="W95" s="29">
        <v>30</v>
      </c>
      <c r="X95" s="42">
        <v>10</v>
      </c>
      <c r="Y95" s="50">
        <f t="shared" si="15"/>
        <v>28.571428571428573</v>
      </c>
      <c r="Z95" s="42"/>
      <c r="AA95" s="42"/>
      <c r="AB95" s="42"/>
      <c r="AC95" s="42"/>
      <c r="AD95" s="42"/>
      <c r="AE95" s="42"/>
    </row>
    <row r="96" spans="1:31" s="36" customFormat="1" ht="15.75" x14ac:dyDescent="0.25">
      <c r="A96" s="146" t="s">
        <v>282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</row>
    <row r="97" spans="1:32" s="36" customFormat="1" x14ac:dyDescent="0.25">
      <c r="A97" s="16" t="s">
        <v>123</v>
      </c>
      <c r="B97" s="10" t="s">
        <v>45</v>
      </c>
      <c r="C97" s="13">
        <v>572.79</v>
      </c>
      <c r="D97" s="8">
        <v>0</v>
      </c>
      <c r="E97" s="8">
        <v>0</v>
      </c>
      <c r="F97" s="81">
        <f>E97/C97</f>
        <v>0</v>
      </c>
      <c r="G97" s="8">
        <v>0</v>
      </c>
      <c r="H97" s="8">
        <v>0</v>
      </c>
      <c r="I97" s="8"/>
      <c r="J97" s="8"/>
      <c r="K97" s="8"/>
      <c r="L97" s="8"/>
      <c r="M97" s="8"/>
      <c r="N97" s="8"/>
      <c r="O97" s="8">
        <v>0</v>
      </c>
      <c r="P97" s="8"/>
      <c r="Q97" s="8"/>
      <c r="R97" s="8"/>
      <c r="S97" s="8"/>
      <c r="T97" s="8"/>
      <c r="U97" s="8">
        <v>0</v>
      </c>
      <c r="V97" s="8"/>
      <c r="W97" s="8"/>
      <c r="X97" s="60"/>
      <c r="Y97" s="91" t="e">
        <f>X97*100/E97</f>
        <v>#DIV/0!</v>
      </c>
      <c r="Z97" s="60"/>
      <c r="AA97" s="60"/>
      <c r="AB97" s="60"/>
      <c r="AC97" s="60"/>
      <c r="AD97" s="60"/>
      <c r="AE97" s="60"/>
    </row>
    <row r="98" spans="1:32" s="36" customFormat="1" ht="15.75" customHeight="1" x14ac:dyDescent="0.25">
      <c r="A98" s="143" t="s">
        <v>337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</row>
    <row r="99" spans="1:32" s="36" customFormat="1" ht="15.75" x14ac:dyDescent="0.25">
      <c r="A99" s="5" t="s">
        <v>126</v>
      </c>
      <c r="B99" s="6" t="s">
        <v>45</v>
      </c>
      <c r="C99" s="64">
        <v>1591.999</v>
      </c>
      <c r="D99" s="29">
        <v>194</v>
      </c>
      <c r="E99" s="29">
        <v>197</v>
      </c>
      <c r="F99" s="30">
        <f>E99/C99</f>
        <v>0.1237437963214801</v>
      </c>
      <c r="G99" s="29">
        <v>58</v>
      </c>
      <c r="H99" s="33">
        <f>G99*100/D99</f>
        <v>29.896907216494846</v>
      </c>
      <c r="I99" s="29"/>
      <c r="J99" s="29"/>
      <c r="K99" s="29"/>
      <c r="L99" s="29"/>
      <c r="M99" s="29">
        <v>58</v>
      </c>
      <c r="N99" s="29"/>
      <c r="O99" s="29">
        <v>0</v>
      </c>
      <c r="P99" s="29"/>
      <c r="Q99" s="29"/>
      <c r="R99" s="29"/>
      <c r="S99" s="29"/>
      <c r="T99" s="29"/>
      <c r="U99" s="33">
        <f>O99*100/G99</f>
        <v>0</v>
      </c>
      <c r="V99" s="29">
        <v>59</v>
      </c>
      <c r="W99" s="29">
        <v>30</v>
      </c>
      <c r="X99" s="42">
        <v>59</v>
      </c>
      <c r="Y99" s="50">
        <f>X99*100/E99</f>
        <v>29.949238578680202</v>
      </c>
      <c r="Z99" s="42"/>
      <c r="AA99" s="42"/>
      <c r="AB99" s="42"/>
      <c r="AC99" s="42"/>
      <c r="AD99" s="42">
        <v>59</v>
      </c>
      <c r="AE99" s="42"/>
      <c r="AF99" s="36" t="s">
        <v>346</v>
      </c>
    </row>
    <row r="100" spans="1:32" s="36" customFormat="1" ht="25.5" x14ac:dyDescent="0.25">
      <c r="A100" s="5" t="s">
        <v>127</v>
      </c>
      <c r="B100" s="6" t="s">
        <v>109</v>
      </c>
      <c r="C100" s="11">
        <v>400</v>
      </c>
      <c r="D100" s="29">
        <v>40</v>
      </c>
      <c r="E100" s="29">
        <v>45</v>
      </c>
      <c r="F100" s="30">
        <f>E100/C100</f>
        <v>0.1125</v>
      </c>
      <c r="G100" s="29">
        <v>9</v>
      </c>
      <c r="H100" s="33">
        <f>G100*100/D100</f>
        <v>22.5</v>
      </c>
      <c r="I100" s="29"/>
      <c r="J100" s="29"/>
      <c r="K100" s="29"/>
      <c r="L100" s="29"/>
      <c r="M100" s="29">
        <v>9</v>
      </c>
      <c r="N100" s="29"/>
      <c r="O100" s="29">
        <v>0</v>
      </c>
      <c r="P100" s="29"/>
      <c r="Q100" s="29"/>
      <c r="R100" s="29"/>
      <c r="S100" s="29"/>
      <c r="T100" s="29"/>
      <c r="U100" s="29">
        <f>O100*100/G100</f>
        <v>0</v>
      </c>
      <c r="V100" s="29">
        <v>13</v>
      </c>
      <c r="W100" s="29">
        <v>30</v>
      </c>
      <c r="X100" s="42">
        <v>13</v>
      </c>
      <c r="Y100" s="50">
        <f>X100*100/E100</f>
        <v>28.888888888888889</v>
      </c>
      <c r="Z100" s="42"/>
      <c r="AA100" s="42"/>
      <c r="AB100" s="42"/>
      <c r="AC100" s="42"/>
      <c r="AD100" s="42"/>
      <c r="AE100" s="42"/>
    </row>
    <row r="101" spans="1:32" s="36" customFormat="1" ht="15.75" x14ac:dyDescent="0.25">
      <c r="A101" s="5" t="s">
        <v>129</v>
      </c>
      <c r="B101" s="6" t="s">
        <v>111</v>
      </c>
      <c r="C101" s="11">
        <v>17.489000000000001</v>
      </c>
      <c r="D101" s="29">
        <v>16</v>
      </c>
      <c r="E101" s="29">
        <v>19</v>
      </c>
      <c r="F101" s="30">
        <f>E101/C101</f>
        <v>1.0863971639316141</v>
      </c>
      <c r="G101" s="29">
        <v>1</v>
      </c>
      <c r="H101" s="33">
        <f>G101*100/D101</f>
        <v>6.25</v>
      </c>
      <c r="I101" s="29"/>
      <c r="J101" s="29"/>
      <c r="K101" s="29"/>
      <c r="L101" s="29"/>
      <c r="M101" s="29">
        <v>1</v>
      </c>
      <c r="N101" s="29"/>
      <c r="O101" s="29">
        <v>0</v>
      </c>
      <c r="P101" s="29"/>
      <c r="Q101" s="29"/>
      <c r="R101" s="29"/>
      <c r="S101" s="29"/>
      <c r="T101" s="29"/>
      <c r="U101" s="33">
        <f>O101*100/G101</f>
        <v>0</v>
      </c>
      <c r="V101" s="29">
        <v>5</v>
      </c>
      <c r="W101" s="29">
        <v>30</v>
      </c>
      <c r="X101" s="42">
        <v>2</v>
      </c>
      <c r="Y101" s="50">
        <f>X101*100/E101</f>
        <v>10.526315789473685</v>
      </c>
      <c r="Z101" s="42"/>
      <c r="AA101" s="42"/>
      <c r="AB101" s="42"/>
      <c r="AC101" s="42"/>
      <c r="AD101" s="42"/>
      <c r="AE101" s="42"/>
    </row>
    <row r="102" spans="1:32" s="36" customFormat="1" ht="15.75" x14ac:dyDescent="0.25">
      <c r="A102" s="5" t="s">
        <v>131</v>
      </c>
      <c r="B102" s="6" t="s">
        <v>113</v>
      </c>
      <c r="C102" s="11">
        <v>210.33</v>
      </c>
      <c r="D102" s="29">
        <v>33</v>
      </c>
      <c r="E102" s="29">
        <v>36</v>
      </c>
      <c r="F102" s="30">
        <f>E102/C102</f>
        <v>0.17115960633290542</v>
      </c>
      <c r="G102" s="29">
        <v>3</v>
      </c>
      <c r="H102" s="33">
        <f>G102*100/D102</f>
        <v>9.0909090909090917</v>
      </c>
      <c r="I102" s="29"/>
      <c r="J102" s="29"/>
      <c r="K102" s="29"/>
      <c r="L102" s="29"/>
      <c r="M102" s="29">
        <v>3</v>
      </c>
      <c r="N102" s="29"/>
      <c r="O102" s="29">
        <v>0</v>
      </c>
      <c r="P102" s="29"/>
      <c r="Q102" s="29"/>
      <c r="R102" s="29"/>
      <c r="S102" s="29"/>
      <c r="T102" s="29"/>
      <c r="U102" s="33">
        <f>O102*100/G102</f>
        <v>0</v>
      </c>
      <c r="V102" s="29">
        <v>10</v>
      </c>
      <c r="W102" s="29">
        <v>30</v>
      </c>
      <c r="X102" s="42">
        <v>3</v>
      </c>
      <c r="Y102" s="50">
        <f>X102*100/E102</f>
        <v>8.3333333333333339</v>
      </c>
      <c r="Z102" s="42"/>
      <c r="AA102" s="42"/>
      <c r="AB102" s="42"/>
      <c r="AC102" s="42"/>
      <c r="AD102" s="42"/>
      <c r="AE102" s="42"/>
    </row>
    <row r="103" spans="1:32" s="36" customFormat="1" ht="15.75" customHeight="1" x14ac:dyDescent="0.25">
      <c r="A103" s="143" t="s">
        <v>283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</row>
    <row r="104" spans="1:32" s="36" customFormat="1" ht="15.75" x14ac:dyDescent="0.25">
      <c r="A104" s="5" t="s">
        <v>133</v>
      </c>
      <c r="B104" s="6" t="s">
        <v>45</v>
      </c>
      <c r="C104" s="11">
        <v>249.48</v>
      </c>
      <c r="D104" s="29">
        <v>0</v>
      </c>
      <c r="E104" s="29">
        <v>0</v>
      </c>
      <c r="F104" s="30">
        <f>E104/C104</f>
        <v>0</v>
      </c>
      <c r="G104" s="29">
        <v>0</v>
      </c>
      <c r="H104" s="29" t="e">
        <f>G104*100/D104</f>
        <v>#DIV/0!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33" t="e">
        <f>O104*100/G104</f>
        <v>#DIV/0!</v>
      </c>
      <c r="V104" s="29"/>
      <c r="W104" s="29"/>
      <c r="X104" s="42"/>
      <c r="Y104" s="50" t="e">
        <f>X104*100/E104</f>
        <v>#DIV/0!</v>
      </c>
      <c r="Z104" s="42"/>
      <c r="AA104" s="42"/>
      <c r="AB104" s="42"/>
      <c r="AC104" s="42"/>
      <c r="AD104" s="42"/>
      <c r="AE104" s="42"/>
    </row>
    <row r="105" spans="1:32" s="36" customFormat="1" ht="38.25" x14ac:dyDescent="0.25">
      <c r="A105" s="5" t="s">
        <v>134</v>
      </c>
      <c r="B105" s="6" t="s">
        <v>116</v>
      </c>
      <c r="C105" s="11">
        <v>98.5</v>
      </c>
      <c r="D105" s="29">
        <v>15</v>
      </c>
      <c r="E105" s="29">
        <v>28</v>
      </c>
      <c r="F105" s="30">
        <f>E105/C105</f>
        <v>0.28426395939086296</v>
      </c>
      <c r="G105" s="29">
        <v>3</v>
      </c>
      <c r="H105" s="29">
        <f>G105*100/D105</f>
        <v>20</v>
      </c>
      <c r="I105" s="29"/>
      <c r="J105" s="29"/>
      <c r="K105" s="29"/>
      <c r="L105" s="29"/>
      <c r="M105" s="29">
        <v>3</v>
      </c>
      <c r="N105" s="29"/>
      <c r="O105" s="29">
        <v>1</v>
      </c>
      <c r="P105" s="29"/>
      <c r="Q105" s="29"/>
      <c r="R105" s="29"/>
      <c r="S105" s="29">
        <v>1</v>
      </c>
      <c r="T105" s="29"/>
      <c r="U105" s="33">
        <f>O105*100/G105</f>
        <v>33.333333333333336</v>
      </c>
      <c r="V105" s="29">
        <v>8</v>
      </c>
      <c r="W105" s="29">
        <v>30</v>
      </c>
      <c r="X105" s="42">
        <v>8</v>
      </c>
      <c r="Y105" s="50">
        <f>X105*100/E105</f>
        <v>28.571428571428573</v>
      </c>
      <c r="Z105" s="42"/>
      <c r="AA105" s="42"/>
      <c r="AB105" s="42"/>
      <c r="AC105" s="42"/>
      <c r="AD105" s="42"/>
      <c r="AE105" s="42"/>
    </row>
    <row r="106" spans="1:32" s="36" customFormat="1" ht="38.25" x14ac:dyDescent="0.25">
      <c r="A106" s="5" t="s">
        <v>136</v>
      </c>
      <c r="B106" s="6" t="s">
        <v>117</v>
      </c>
      <c r="C106" s="11">
        <v>164.62899999999999</v>
      </c>
      <c r="D106" s="29">
        <v>17</v>
      </c>
      <c r="E106" s="29">
        <v>37</v>
      </c>
      <c r="F106" s="30">
        <f>E106/C106</f>
        <v>0.22474776618943201</v>
      </c>
      <c r="G106" s="29">
        <v>4</v>
      </c>
      <c r="H106" s="29">
        <f>G106*100/D106</f>
        <v>23.529411764705884</v>
      </c>
      <c r="I106" s="29"/>
      <c r="J106" s="29"/>
      <c r="K106" s="29"/>
      <c r="L106" s="29"/>
      <c r="M106" s="29">
        <v>4</v>
      </c>
      <c r="N106" s="29"/>
      <c r="O106" s="29">
        <v>0</v>
      </c>
      <c r="P106" s="29"/>
      <c r="Q106" s="29"/>
      <c r="R106" s="29"/>
      <c r="S106" s="29"/>
      <c r="T106" s="29"/>
      <c r="U106" s="33">
        <f>O106*100/G106</f>
        <v>0</v>
      </c>
      <c r="V106" s="29">
        <v>11</v>
      </c>
      <c r="W106" s="29">
        <v>30</v>
      </c>
      <c r="X106" s="42">
        <v>11</v>
      </c>
      <c r="Y106" s="50">
        <f>X106*100/E106</f>
        <v>29.72972972972973</v>
      </c>
      <c r="Z106" s="42"/>
      <c r="AA106" s="42"/>
      <c r="AB106" s="42"/>
      <c r="AC106" s="42"/>
      <c r="AD106" s="42"/>
      <c r="AE106" s="42"/>
    </row>
    <row r="107" spans="1:32" s="36" customFormat="1" ht="15.75" x14ac:dyDescent="0.25">
      <c r="A107" s="5" t="s">
        <v>284</v>
      </c>
      <c r="B107" s="6" t="s">
        <v>119</v>
      </c>
      <c r="C107" s="11">
        <v>7.07</v>
      </c>
      <c r="D107" s="29">
        <v>5</v>
      </c>
      <c r="E107" s="29">
        <v>5</v>
      </c>
      <c r="F107" s="30">
        <f>E107/C107</f>
        <v>0.70721357850070721</v>
      </c>
      <c r="G107" s="29">
        <v>1</v>
      </c>
      <c r="H107" s="29">
        <f>G107*100/D107</f>
        <v>20</v>
      </c>
      <c r="I107" s="29"/>
      <c r="J107" s="29"/>
      <c r="K107" s="29"/>
      <c r="L107" s="29"/>
      <c r="M107" s="29">
        <v>1</v>
      </c>
      <c r="N107" s="29"/>
      <c r="O107" s="29">
        <v>0</v>
      </c>
      <c r="P107" s="29"/>
      <c r="Q107" s="29"/>
      <c r="R107" s="29"/>
      <c r="S107" s="29"/>
      <c r="T107" s="29"/>
      <c r="U107" s="33">
        <f>O107*100/G107</f>
        <v>0</v>
      </c>
      <c r="V107" s="29">
        <v>1</v>
      </c>
      <c r="W107" s="29">
        <v>30</v>
      </c>
      <c r="X107" s="42">
        <v>1</v>
      </c>
      <c r="Y107" s="50">
        <f>X107*100/E107</f>
        <v>20</v>
      </c>
      <c r="Z107" s="42"/>
      <c r="AA107" s="42"/>
      <c r="AB107" s="42"/>
      <c r="AC107" s="42"/>
      <c r="AD107" s="42"/>
      <c r="AE107" s="42"/>
    </row>
    <row r="108" spans="1:32" s="36" customFormat="1" ht="15.75" x14ac:dyDescent="0.25">
      <c r="A108" s="5" t="s">
        <v>285</v>
      </c>
      <c r="B108" s="6" t="s">
        <v>121</v>
      </c>
      <c r="C108" s="7">
        <v>11.88</v>
      </c>
      <c r="D108" s="29">
        <v>0</v>
      </c>
      <c r="E108" s="29">
        <v>0</v>
      </c>
      <c r="F108" s="30">
        <f>E108/C108</f>
        <v>0</v>
      </c>
      <c r="G108" s="29">
        <v>0</v>
      </c>
      <c r="H108" s="29" t="e">
        <f>G108*100/D108</f>
        <v>#DIV/0!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 t="e">
        <f>O108*100/G108</f>
        <v>#DIV/0!</v>
      </c>
      <c r="V108" s="29"/>
      <c r="W108" s="29"/>
      <c r="X108" s="42"/>
      <c r="Y108" s="50" t="e">
        <f>X108*100/E108</f>
        <v>#DIV/0!</v>
      </c>
      <c r="Z108" s="42"/>
      <c r="AA108" s="42"/>
      <c r="AB108" s="42"/>
      <c r="AC108" s="42"/>
      <c r="AD108" s="42"/>
      <c r="AE108" s="42"/>
    </row>
    <row r="109" spans="1:32" s="36" customFormat="1" ht="15.75" customHeight="1" x14ac:dyDescent="0.25">
      <c r="A109" s="143" t="s">
        <v>286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</row>
    <row r="110" spans="1:32" s="36" customFormat="1" ht="15.75" x14ac:dyDescent="0.25">
      <c r="A110" s="5" t="s">
        <v>138</v>
      </c>
      <c r="B110" s="6" t="s">
        <v>45</v>
      </c>
      <c r="C110" s="11">
        <v>498.62</v>
      </c>
      <c r="D110" s="29">
        <v>0</v>
      </c>
      <c r="E110" s="29">
        <v>0</v>
      </c>
      <c r="F110" s="30">
        <f>E110/C110</f>
        <v>0</v>
      </c>
      <c r="G110" s="29">
        <v>2</v>
      </c>
      <c r="H110" s="29" t="e">
        <f>G110*100/D110</f>
        <v>#DIV/0!</v>
      </c>
      <c r="I110" s="29"/>
      <c r="J110" s="29"/>
      <c r="K110" s="29"/>
      <c r="L110" s="29"/>
      <c r="M110" s="29">
        <v>2</v>
      </c>
      <c r="N110" s="29"/>
      <c r="O110" s="29"/>
      <c r="P110" s="29"/>
      <c r="Q110" s="29"/>
      <c r="R110" s="29"/>
      <c r="S110" s="29"/>
      <c r="T110" s="29"/>
      <c r="U110" s="29">
        <f>O110*100/G110</f>
        <v>0</v>
      </c>
      <c r="V110" s="29"/>
      <c r="W110" s="29"/>
      <c r="X110" s="42"/>
      <c r="Y110" s="50" t="e">
        <f>X110*100/E110</f>
        <v>#DIV/0!</v>
      </c>
      <c r="Z110" s="42"/>
      <c r="AA110" s="42"/>
      <c r="AB110" s="42"/>
      <c r="AC110" s="42"/>
      <c r="AD110" s="42"/>
      <c r="AE110" s="42"/>
    </row>
    <row r="111" spans="1:32" s="36" customFormat="1" ht="15.75" x14ac:dyDescent="0.25">
      <c r="A111" s="5" t="s">
        <v>139</v>
      </c>
      <c r="B111" s="6" t="s">
        <v>124</v>
      </c>
      <c r="C111" s="11">
        <v>200.97</v>
      </c>
      <c r="D111" s="29">
        <v>41</v>
      </c>
      <c r="E111" s="29">
        <v>55</v>
      </c>
      <c r="F111" s="30">
        <f>E111/C111</f>
        <v>0.27367268746579093</v>
      </c>
      <c r="G111" s="29">
        <v>3</v>
      </c>
      <c r="H111" s="29">
        <f>G111*100/D111</f>
        <v>7.3170731707317076</v>
      </c>
      <c r="I111" s="29"/>
      <c r="J111" s="29"/>
      <c r="K111" s="29"/>
      <c r="L111" s="29"/>
      <c r="M111" s="29">
        <v>3</v>
      </c>
      <c r="N111" s="29"/>
      <c r="O111" s="29">
        <v>0</v>
      </c>
      <c r="P111" s="29"/>
      <c r="Q111" s="29"/>
      <c r="R111" s="29"/>
      <c r="S111" s="29"/>
      <c r="T111" s="29"/>
      <c r="U111" s="33">
        <f>O111*100/G111</f>
        <v>0</v>
      </c>
      <c r="V111" s="29">
        <v>16</v>
      </c>
      <c r="W111" s="29">
        <v>30</v>
      </c>
      <c r="X111" s="42">
        <v>3</v>
      </c>
      <c r="Y111" s="50">
        <f>X111*100/E111</f>
        <v>5.4545454545454541</v>
      </c>
      <c r="Z111" s="42"/>
      <c r="AA111" s="42"/>
      <c r="AB111" s="42"/>
      <c r="AC111" s="42"/>
      <c r="AD111" s="42"/>
      <c r="AE111" s="42"/>
    </row>
    <row r="112" spans="1:32" s="36" customFormat="1" ht="25.5" x14ac:dyDescent="0.25">
      <c r="A112" s="5" t="s">
        <v>141</v>
      </c>
      <c r="B112" s="6" t="s">
        <v>125</v>
      </c>
      <c r="C112" s="11">
        <v>177.53</v>
      </c>
      <c r="D112" s="29">
        <v>30</v>
      </c>
      <c r="E112" s="29">
        <v>30</v>
      </c>
      <c r="F112" s="30">
        <f>E112/C112</f>
        <v>0.16898552357348054</v>
      </c>
      <c r="G112" s="29">
        <v>0</v>
      </c>
      <c r="H112" s="29">
        <f>G112*100/D112</f>
        <v>0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 t="e">
        <f>O112*100/G112</f>
        <v>#DIV/0!</v>
      </c>
      <c r="V112" s="29">
        <v>9</v>
      </c>
      <c r="W112" s="29">
        <v>30</v>
      </c>
      <c r="X112" s="42">
        <v>9</v>
      </c>
      <c r="Y112" s="42">
        <f>X112*100/E112</f>
        <v>30</v>
      </c>
      <c r="Z112" s="42"/>
      <c r="AA112" s="42"/>
      <c r="AB112" s="42"/>
      <c r="AC112" s="42"/>
      <c r="AD112" s="42"/>
      <c r="AE112" s="42"/>
    </row>
    <row r="113" spans="1:31" s="36" customFormat="1" ht="15.75" x14ac:dyDescent="0.25">
      <c r="A113" s="143" t="s">
        <v>287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</row>
    <row r="114" spans="1:31" s="36" customFormat="1" x14ac:dyDescent="0.25">
      <c r="A114" s="5" t="s">
        <v>150</v>
      </c>
      <c r="B114" s="6" t="s">
        <v>26</v>
      </c>
      <c r="C114" s="7">
        <v>186.63</v>
      </c>
      <c r="D114" s="39">
        <v>0</v>
      </c>
      <c r="E114" s="39">
        <v>0</v>
      </c>
      <c r="F114" s="40">
        <f>E114/C114</f>
        <v>0</v>
      </c>
      <c r="G114" s="39">
        <v>0</v>
      </c>
      <c r="H114" s="39" t="e">
        <f>G114*100/D114</f>
        <v>#DIV/0!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 t="e">
        <f>O114*100/G114</f>
        <v>#DIV/0!</v>
      </c>
      <c r="V114" s="39"/>
      <c r="W114" s="39"/>
      <c r="X114" s="51"/>
      <c r="Y114" s="58" t="e">
        <f>X114*100/E114</f>
        <v>#DIV/0!</v>
      </c>
      <c r="Z114" s="51"/>
      <c r="AA114" s="51"/>
      <c r="AB114" s="51"/>
      <c r="AC114" s="51"/>
      <c r="AD114" s="51"/>
      <c r="AE114" s="51"/>
    </row>
    <row r="115" spans="1:31" s="36" customFormat="1" ht="38.25" x14ac:dyDescent="0.25">
      <c r="A115" s="5" t="s">
        <v>151</v>
      </c>
      <c r="B115" s="6" t="s">
        <v>128</v>
      </c>
      <c r="C115" s="11">
        <v>332.44099999999997</v>
      </c>
      <c r="D115" s="39">
        <v>5</v>
      </c>
      <c r="E115" s="39">
        <v>7</v>
      </c>
      <c r="F115" s="40">
        <f>E115/C115</f>
        <v>2.1056367896859895E-2</v>
      </c>
      <c r="G115" s="39">
        <v>1</v>
      </c>
      <c r="H115" s="39">
        <f>G115*100/D115</f>
        <v>20</v>
      </c>
      <c r="I115" s="39"/>
      <c r="J115" s="39"/>
      <c r="K115" s="39"/>
      <c r="L115" s="39"/>
      <c r="M115" s="39">
        <v>1</v>
      </c>
      <c r="N115" s="39"/>
      <c r="O115" s="39">
        <v>0</v>
      </c>
      <c r="P115" s="39"/>
      <c r="Q115" s="39"/>
      <c r="R115" s="39"/>
      <c r="S115" s="39"/>
      <c r="T115" s="39"/>
      <c r="U115" s="73">
        <f>O115*100/G115</f>
        <v>0</v>
      </c>
      <c r="V115" s="39">
        <v>2</v>
      </c>
      <c r="W115" s="39">
        <v>30</v>
      </c>
      <c r="X115" s="51">
        <v>2</v>
      </c>
      <c r="Y115" s="58">
        <f>X115*100/E115</f>
        <v>28.571428571428573</v>
      </c>
      <c r="Z115" s="51"/>
      <c r="AA115" s="51"/>
      <c r="AB115" s="51"/>
      <c r="AC115" s="51"/>
      <c r="AD115" s="51"/>
      <c r="AE115" s="51"/>
    </row>
    <row r="116" spans="1:31" s="36" customFormat="1" x14ac:dyDescent="0.25">
      <c r="A116" s="5" t="s">
        <v>153</v>
      </c>
      <c r="B116" s="6" t="s">
        <v>130</v>
      </c>
      <c r="C116" s="11">
        <v>33.372999999999998</v>
      </c>
      <c r="D116" s="39">
        <v>0</v>
      </c>
      <c r="E116" s="39">
        <v>0</v>
      </c>
      <c r="F116" s="40">
        <f>E116/C116</f>
        <v>0</v>
      </c>
      <c r="G116" s="39">
        <v>0</v>
      </c>
      <c r="H116" s="39" t="e">
        <f>G116*100/D116</f>
        <v>#DIV/0!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 t="e">
        <f>O116*100/G116</f>
        <v>#DIV/0!</v>
      </c>
      <c r="V116" s="39"/>
      <c r="W116" s="39"/>
      <c r="X116" s="51"/>
      <c r="Y116" s="58" t="e">
        <f>X116*100/E116</f>
        <v>#DIV/0!</v>
      </c>
      <c r="Z116" s="51"/>
      <c r="AA116" s="51"/>
      <c r="AB116" s="51"/>
      <c r="AC116" s="51"/>
      <c r="AD116" s="51"/>
      <c r="AE116" s="51"/>
    </row>
    <row r="117" spans="1:31" s="36" customFormat="1" x14ac:dyDescent="0.25">
      <c r="A117" s="5" t="s">
        <v>288</v>
      </c>
      <c r="B117" s="6" t="s">
        <v>132</v>
      </c>
      <c r="C117" s="11">
        <v>20.67</v>
      </c>
      <c r="D117" s="39">
        <v>0</v>
      </c>
      <c r="E117" s="39">
        <v>0</v>
      </c>
      <c r="F117" s="40">
        <f>E117/C117</f>
        <v>0</v>
      </c>
      <c r="G117" s="39">
        <v>0</v>
      </c>
      <c r="H117" s="39" t="e">
        <f>G117*100/D117</f>
        <v>#DIV/0!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 t="e">
        <f>O117*100/G117</f>
        <v>#DIV/0!</v>
      </c>
      <c r="V117" s="39"/>
      <c r="W117" s="39"/>
      <c r="X117" s="51"/>
      <c r="Y117" s="58" t="e">
        <f>X117*100/E117</f>
        <v>#DIV/0!</v>
      </c>
      <c r="Z117" s="51"/>
      <c r="AA117" s="51"/>
      <c r="AB117" s="51"/>
      <c r="AC117" s="51"/>
      <c r="AD117" s="51"/>
      <c r="AE117" s="51"/>
    </row>
    <row r="118" spans="1:31" s="36" customFormat="1" ht="15.75" x14ac:dyDescent="0.25">
      <c r="A118" s="146" t="s">
        <v>338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31" s="36" customFormat="1" ht="15.75" x14ac:dyDescent="0.25">
      <c r="A119" s="16" t="s">
        <v>155</v>
      </c>
      <c r="B119" s="10" t="s">
        <v>45</v>
      </c>
      <c r="C119" s="13">
        <v>347.41</v>
      </c>
      <c r="D119" s="29">
        <v>0</v>
      </c>
      <c r="E119" s="29">
        <v>0</v>
      </c>
      <c r="F119" s="30">
        <f>E119/C119</f>
        <v>0</v>
      </c>
      <c r="G119" s="29">
        <v>0</v>
      </c>
      <c r="H119" s="29" t="e">
        <f>G119*100/D119</f>
        <v>#DIV/0!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 t="e">
        <f>O119*100/G119</f>
        <v>#DIV/0!</v>
      </c>
      <c r="V119" s="29"/>
      <c r="W119" s="29"/>
      <c r="X119" s="42"/>
      <c r="Y119" s="50" t="e">
        <f>X119*100/E119</f>
        <v>#DIV/0!</v>
      </c>
      <c r="Z119" s="42"/>
      <c r="AA119" s="42"/>
      <c r="AB119" s="42"/>
      <c r="AC119" s="42"/>
      <c r="AD119" s="42"/>
      <c r="AE119" s="42"/>
    </row>
    <row r="120" spans="1:31" s="36" customFormat="1" ht="25.5" x14ac:dyDescent="0.25">
      <c r="A120" s="16" t="s">
        <v>156</v>
      </c>
      <c r="B120" s="10" t="s">
        <v>135</v>
      </c>
      <c r="C120" s="13">
        <v>36.19</v>
      </c>
      <c r="D120" s="29">
        <v>0</v>
      </c>
      <c r="E120" s="29">
        <v>0</v>
      </c>
      <c r="F120" s="30">
        <f>E120/C120</f>
        <v>0</v>
      </c>
      <c r="G120" s="29">
        <v>0</v>
      </c>
      <c r="H120" s="29" t="e">
        <f>G120*100/D120</f>
        <v>#DIV/0!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 t="e">
        <f>O120*100/G120</f>
        <v>#DIV/0!</v>
      </c>
      <c r="V120" s="29"/>
      <c r="W120" s="29"/>
      <c r="X120" s="42"/>
      <c r="Y120" s="42" t="e">
        <f>X120*100/E120</f>
        <v>#DIV/0!</v>
      </c>
      <c r="Z120" s="42"/>
      <c r="AA120" s="42"/>
      <c r="AB120" s="42"/>
      <c r="AC120" s="42"/>
      <c r="AD120" s="42"/>
      <c r="AE120" s="42"/>
    </row>
    <row r="121" spans="1:31" s="36" customFormat="1" ht="25.5" x14ac:dyDescent="0.25">
      <c r="A121" s="16" t="s">
        <v>158</v>
      </c>
      <c r="B121" s="10" t="s">
        <v>137</v>
      </c>
      <c r="C121" s="13">
        <v>21.42</v>
      </c>
      <c r="D121" s="29">
        <v>0</v>
      </c>
      <c r="E121" s="29">
        <v>0</v>
      </c>
      <c r="F121" s="30">
        <f>E121/C121</f>
        <v>0</v>
      </c>
      <c r="G121" s="29">
        <v>0</v>
      </c>
      <c r="H121" s="29" t="e">
        <f>G121*100/D121</f>
        <v>#DIV/0!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 t="e">
        <f>O121*100/G121</f>
        <v>#DIV/0!</v>
      </c>
      <c r="V121" s="29"/>
      <c r="W121" s="29"/>
      <c r="X121" s="42"/>
      <c r="Y121" s="50" t="e">
        <f>X121*100/E121</f>
        <v>#DIV/0!</v>
      </c>
      <c r="Z121" s="42"/>
      <c r="AA121" s="42"/>
      <c r="AB121" s="42"/>
      <c r="AC121" s="42"/>
      <c r="AD121" s="42"/>
      <c r="AE121" s="42"/>
    </row>
    <row r="122" spans="1:31" s="36" customFormat="1" ht="15.75" x14ac:dyDescent="0.25">
      <c r="A122" s="150" t="s">
        <v>339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</row>
    <row r="123" spans="1:31" s="36" customFormat="1" ht="15.75" x14ac:dyDescent="0.25">
      <c r="A123" s="5" t="s">
        <v>164</v>
      </c>
      <c r="B123" s="6" t="s">
        <v>26</v>
      </c>
      <c r="C123" s="11">
        <v>273.83</v>
      </c>
      <c r="D123" s="29">
        <v>59</v>
      </c>
      <c r="E123" s="29">
        <v>59</v>
      </c>
      <c r="F123" s="30">
        <f>E123/C123</f>
        <v>0.21546214804805902</v>
      </c>
      <c r="G123" s="29">
        <v>3</v>
      </c>
      <c r="H123" s="29">
        <f>G123*100/D123</f>
        <v>5.0847457627118642</v>
      </c>
      <c r="I123" s="29"/>
      <c r="J123" s="29"/>
      <c r="K123" s="29"/>
      <c r="L123" s="29"/>
      <c r="M123" s="29">
        <v>3</v>
      </c>
      <c r="N123" s="29"/>
      <c r="O123" s="29">
        <v>0</v>
      </c>
      <c r="P123" s="29"/>
      <c r="Q123" s="29"/>
      <c r="R123" s="29"/>
      <c r="S123" s="29"/>
      <c r="T123" s="29"/>
      <c r="U123" s="29">
        <f>O123*100/G123</f>
        <v>0</v>
      </c>
      <c r="V123" s="29">
        <v>17</v>
      </c>
      <c r="W123" s="29">
        <v>30</v>
      </c>
      <c r="X123" s="42">
        <v>17</v>
      </c>
      <c r="Y123" s="50">
        <f>X123*100/E123</f>
        <v>28.8135593220339</v>
      </c>
      <c r="Z123" s="42"/>
      <c r="AA123" s="42"/>
      <c r="AB123" s="42"/>
      <c r="AC123" s="42"/>
      <c r="AD123" s="42">
        <v>17</v>
      </c>
      <c r="AE123" s="42"/>
    </row>
    <row r="124" spans="1:31" s="36" customFormat="1" ht="38.25" x14ac:dyDescent="0.25">
      <c r="A124" s="5" t="s">
        <v>165</v>
      </c>
      <c r="B124" s="6" t="s">
        <v>140</v>
      </c>
      <c r="C124" s="7">
        <v>40.784999999999997</v>
      </c>
      <c r="D124" s="29">
        <v>18</v>
      </c>
      <c r="E124" s="29">
        <v>8</v>
      </c>
      <c r="F124" s="30">
        <f t="shared" ref="F124:F133" si="16">E124/C124</f>
        <v>0.19615054554370481</v>
      </c>
      <c r="G124" s="29">
        <v>5</v>
      </c>
      <c r="H124" s="29">
        <f t="shared" ref="H124:H133" si="17">G124*100/D124</f>
        <v>27.777777777777779</v>
      </c>
      <c r="I124" s="29"/>
      <c r="J124" s="29"/>
      <c r="K124" s="29"/>
      <c r="L124" s="29"/>
      <c r="M124" s="29">
        <v>5</v>
      </c>
      <c r="N124" s="29"/>
      <c r="O124" s="29">
        <v>0</v>
      </c>
      <c r="P124" s="29"/>
      <c r="Q124" s="29"/>
      <c r="R124" s="29"/>
      <c r="S124" s="29"/>
      <c r="T124" s="29"/>
      <c r="U124" s="29">
        <f t="shared" ref="U124:U133" si="18">O124*100/G124</f>
        <v>0</v>
      </c>
      <c r="V124" s="29">
        <v>2</v>
      </c>
      <c r="W124" s="29">
        <v>30</v>
      </c>
      <c r="X124" s="42">
        <v>2</v>
      </c>
      <c r="Y124" s="50">
        <f t="shared" ref="Y124:Y133" si="19">X124*100/E124</f>
        <v>25</v>
      </c>
      <c r="Z124" s="42"/>
      <c r="AA124" s="42"/>
      <c r="AB124" s="42"/>
      <c r="AC124" s="42"/>
      <c r="AD124" s="42"/>
      <c r="AE124" s="42"/>
    </row>
    <row r="125" spans="1:31" s="36" customFormat="1" ht="38.25" x14ac:dyDescent="0.25">
      <c r="A125" s="5" t="s">
        <v>167</v>
      </c>
      <c r="B125" s="6" t="s">
        <v>142</v>
      </c>
      <c r="C125" s="11">
        <v>83.35</v>
      </c>
      <c r="D125" s="29">
        <v>11</v>
      </c>
      <c r="E125" s="29">
        <v>19</v>
      </c>
      <c r="F125" s="30">
        <f t="shared" si="16"/>
        <v>0.22795440911817638</v>
      </c>
      <c r="G125" s="29">
        <v>2</v>
      </c>
      <c r="H125" s="29">
        <f t="shared" si="17"/>
        <v>18.181818181818183</v>
      </c>
      <c r="I125" s="29"/>
      <c r="J125" s="29"/>
      <c r="K125" s="29"/>
      <c r="L125" s="29"/>
      <c r="M125" s="29">
        <v>2</v>
      </c>
      <c r="N125" s="29"/>
      <c r="O125" s="29">
        <v>0</v>
      </c>
      <c r="P125" s="29"/>
      <c r="Q125" s="29"/>
      <c r="R125" s="29"/>
      <c r="S125" s="29"/>
      <c r="T125" s="29"/>
      <c r="U125" s="29">
        <f t="shared" si="18"/>
        <v>0</v>
      </c>
      <c r="V125" s="29">
        <v>5</v>
      </c>
      <c r="W125" s="29">
        <v>30</v>
      </c>
      <c r="X125" s="42">
        <v>5</v>
      </c>
      <c r="Y125" s="50">
        <f t="shared" si="19"/>
        <v>26.315789473684209</v>
      </c>
      <c r="Z125" s="42"/>
      <c r="AA125" s="42"/>
      <c r="AB125" s="42"/>
      <c r="AC125" s="42"/>
      <c r="AD125" s="42"/>
      <c r="AE125" s="42"/>
    </row>
    <row r="126" spans="1:31" s="36" customFormat="1" ht="38.25" x14ac:dyDescent="0.25">
      <c r="A126" s="5" t="s">
        <v>169</v>
      </c>
      <c r="B126" s="6" t="s">
        <v>143</v>
      </c>
      <c r="C126" s="11">
        <v>71.564999999999998</v>
      </c>
      <c r="D126" s="29">
        <v>6</v>
      </c>
      <c r="E126" s="29">
        <v>9</v>
      </c>
      <c r="F126" s="30">
        <f t="shared" si="16"/>
        <v>0.12575979878432195</v>
      </c>
      <c r="G126" s="29">
        <v>1</v>
      </c>
      <c r="H126" s="29">
        <f t="shared" si="17"/>
        <v>16.666666666666668</v>
      </c>
      <c r="I126" s="29"/>
      <c r="J126" s="29"/>
      <c r="K126" s="29"/>
      <c r="L126" s="29"/>
      <c r="M126" s="29">
        <v>1</v>
      </c>
      <c r="N126" s="29"/>
      <c r="O126" s="29">
        <v>0</v>
      </c>
      <c r="P126" s="29"/>
      <c r="Q126" s="29"/>
      <c r="R126" s="29"/>
      <c r="S126" s="29"/>
      <c r="T126" s="29"/>
      <c r="U126" s="29">
        <f t="shared" si="18"/>
        <v>0</v>
      </c>
      <c r="V126" s="29">
        <v>2</v>
      </c>
      <c r="W126" s="29">
        <v>30</v>
      </c>
      <c r="X126" s="42">
        <v>2</v>
      </c>
      <c r="Y126" s="50">
        <f t="shared" si="19"/>
        <v>22.222222222222221</v>
      </c>
      <c r="Z126" s="42"/>
      <c r="AA126" s="42"/>
      <c r="AB126" s="42"/>
      <c r="AC126" s="42"/>
      <c r="AD126" s="42"/>
      <c r="AE126" s="42"/>
    </row>
    <row r="127" spans="1:31" s="36" customFormat="1" ht="15.75" x14ac:dyDescent="0.25">
      <c r="A127" s="5" t="s">
        <v>289</v>
      </c>
      <c r="B127" s="6" t="s">
        <v>144</v>
      </c>
      <c r="C127" s="11">
        <v>33.872999999999998</v>
      </c>
      <c r="D127" s="29">
        <v>10</v>
      </c>
      <c r="E127" s="29">
        <v>12</v>
      </c>
      <c r="F127" s="30">
        <f t="shared" si="16"/>
        <v>0.35426445841820919</v>
      </c>
      <c r="G127" s="29">
        <v>3</v>
      </c>
      <c r="H127" s="29">
        <f t="shared" si="17"/>
        <v>30</v>
      </c>
      <c r="I127" s="29"/>
      <c r="J127" s="29"/>
      <c r="K127" s="29"/>
      <c r="L127" s="29"/>
      <c r="M127" s="29">
        <v>3</v>
      </c>
      <c r="N127" s="29"/>
      <c r="O127" s="29">
        <v>0</v>
      </c>
      <c r="P127" s="29"/>
      <c r="Q127" s="29"/>
      <c r="R127" s="29"/>
      <c r="S127" s="29"/>
      <c r="T127" s="29"/>
      <c r="U127" s="29">
        <f t="shared" si="18"/>
        <v>0</v>
      </c>
      <c r="V127" s="29">
        <v>3</v>
      </c>
      <c r="W127" s="29">
        <v>30</v>
      </c>
      <c r="X127" s="42">
        <v>3</v>
      </c>
      <c r="Y127" s="50">
        <f t="shared" si="19"/>
        <v>25</v>
      </c>
      <c r="Z127" s="42"/>
      <c r="AA127" s="42"/>
      <c r="AB127" s="42"/>
      <c r="AC127" s="42"/>
      <c r="AD127" s="42"/>
      <c r="AE127" s="42"/>
    </row>
    <row r="128" spans="1:31" s="36" customFormat="1" ht="15.75" x14ac:dyDescent="0.25">
      <c r="A128" s="5" t="s">
        <v>290</v>
      </c>
      <c r="B128" s="6" t="s">
        <v>145</v>
      </c>
      <c r="C128" s="11">
        <v>35.130000000000003</v>
      </c>
      <c r="D128" s="29">
        <v>0</v>
      </c>
      <c r="E128" s="29">
        <v>0</v>
      </c>
      <c r="F128" s="30">
        <f t="shared" si="16"/>
        <v>0</v>
      </c>
      <c r="G128" s="29">
        <v>0</v>
      </c>
      <c r="H128" s="29" t="e">
        <f t="shared" si="17"/>
        <v>#DIV/0!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 t="e">
        <f t="shared" si="18"/>
        <v>#DIV/0!</v>
      </c>
      <c r="V128" s="29"/>
      <c r="W128" s="29"/>
      <c r="X128" s="42"/>
      <c r="Y128" s="50" t="e">
        <f t="shared" si="19"/>
        <v>#DIV/0!</v>
      </c>
      <c r="Z128" s="42"/>
      <c r="AA128" s="42"/>
      <c r="AB128" s="42"/>
      <c r="AC128" s="42"/>
      <c r="AD128" s="42"/>
      <c r="AE128" s="42"/>
    </row>
    <row r="129" spans="1:31" s="36" customFormat="1" ht="15.75" x14ac:dyDescent="0.25">
      <c r="A129" s="5" t="s">
        <v>291</v>
      </c>
      <c r="B129" s="6" t="s">
        <v>146</v>
      </c>
      <c r="C129" s="11">
        <v>119.288</v>
      </c>
      <c r="D129" s="29">
        <v>10</v>
      </c>
      <c r="E129" s="29">
        <v>20</v>
      </c>
      <c r="F129" s="30">
        <f t="shared" si="16"/>
        <v>0.16766145798403864</v>
      </c>
      <c r="G129" s="29">
        <v>3</v>
      </c>
      <c r="H129" s="29">
        <f t="shared" si="17"/>
        <v>30</v>
      </c>
      <c r="I129" s="29"/>
      <c r="J129" s="29"/>
      <c r="K129" s="29"/>
      <c r="L129" s="29"/>
      <c r="M129" s="29">
        <v>3</v>
      </c>
      <c r="N129" s="29"/>
      <c r="O129" s="29">
        <v>0</v>
      </c>
      <c r="P129" s="29"/>
      <c r="Q129" s="29"/>
      <c r="R129" s="29"/>
      <c r="S129" s="29"/>
      <c r="T129" s="29"/>
      <c r="U129" s="29">
        <f t="shared" si="18"/>
        <v>0</v>
      </c>
      <c r="V129" s="29">
        <v>6</v>
      </c>
      <c r="W129" s="29">
        <v>30</v>
      </c>
      <c r="X129" s="42">
        <v>6</v>
      </c>
      <c r="Y129" s="50">
        <f t="shared" si="19"/>
        <v>30</v>
      </c>
      <c r="Z129" s="42"/>
      <c r="AA129" s="42"/>
      <c r="AB129" s="42"/>
      <c r="AC129" s="42"/>
      <c r="AD129" s="42"/>
      <c r="AE129" s="42"/>
    </row>
    <row r="130" spans="1:31" s="36" customFormat="1" ht="25.5" x14ac:dyDescent="0.25">
      <c r="A130" s="5" t="s">
        <v>292</v>
      </c>
      <c r="B130" s="6" t="s">
        <v>147</v>
      </c>
      <c r="C130" s="7">
        <v>28.207000000000001</v>
      </c>
      <c r="D130" s="29">
        <v>30</v>
      </c>
      <c r="E130" s="29">
        <v>40</v>
      </c>
      <c r="F130" s="30">
        <f t="shared" si="16"/>
        <v>1.4180877087247845</v>
      </c>
      <c r="G130" s="29">
        <v>3</v>
      </c>
      <c r="H130" s="29">
        <f t="shared" si="17"/>
        <v>10</v>
      </c>
      <c r="I130" s="29"/>
      <c r="J130" s="29"/>
      <c r="K130" s="29"/>
      <c r="L130" s="29"/>
      <c r="M130" s="29">
        <v>3</v>
      </c>
      <c r="N130" s="29"/>
      <c r="O130" s="29">
        <v>0</v>
      </c>
      <c r="P130" s="29"/>
      <c r="Q130" s="29"/>
      <c r="R130" s="29"/>
      <c r="S130" s="29"/>
      <c r="T130" s="29"/>
      <c r="U130" s="29">
        <f t="shared" si="18"/>
        <v>0</v>
      </c>
      <c r="V130" s="29">
        <v>12</v>
      </c>
      <c r="W130" s="29">
        <v>30</v>
      </c>
      <c r="X130" s="42">
        <v>12</v>
      </c>
      <c r="Y130" s="50">
        <f t="shared" si="19"/>
        <v>30</v>
      </c>
      <c r="Z130" s="42"/>
      <c r="AA130" s="42"/>
      <c r="AB130" s="42"/>
      <c r="AC130" s="42"/>
      <c r="AD130" s="42"/>
      <c r="AE130" s="42"/>
    </row>
    <row r="131" spans="1:31" s="36" customFormat="1" ht="25.5" x14ac:dyDescent="0.25">
      <c r="A131" s="5" t="s">
        <v>293</v>
      </c>
      <c r="B131" s="6" t="s">
        <v>148</v>
      </c>
      <c r="C131" s="11">
        <v>24.41</v>
      </c>
      <c r="D131" s="29">
        <v>10</v>
      </c>
      <c r="E131" s="29">
        <v>10</v>
      </c>
      <c r="F131" s="30">
        <f t="shared" si="16"/>
        <v>0.40966816878328555</v>
      </c>
      <c r="G131" s="29">
        <v>3</v>
      </c>
      <c r="H131" s="29">
        <f t="shared" si="17"/>
        <v>30</v>
      </c>
      <c r="I131" s="29"/>
      <c r="J131" s="29"/>
      <c r="K131" s="29"/>
      <c r="L131" s="29"/>
      <c r="M131" s="29">
        <v>3</v>
      </c>
      <c r="N131" s="29"/>
      <c r="O131" s="29">
        <v>0</v>
      </c>
      <c r="P131" s="29"/>
      <c r="Q131" s="29"/>
      <c r="R131" s="29"/>
      <c r="S131" s="29"/>
      <c r="T131" s="29"/>
      <c r="U131" s="29">
        <f t="shared" si="18"/>
        <v>0</v>
      </c>
      <c r="V131" s="29">
        <v>3</v>
      </c>
      <c r="W131" s="29">
        <v>30</v>
      </c>
      <c r="X131" s="42">
        <v>3</v>
      </c>
      <c r="Y131" s="42">
        <f t="shared" si="19"/>
        <v>30</v>
      </c>
      <c r="Z131" s="42"/>
      <c r="AA131" s="42"/>
      <c r="AB131" s="42"/>
      <c r="AC131" s="42"/>
      <c r="AD131" s="42"/>
      <c r="AE131" s="42"/>
    </row>
    <row r="132" spans="1:31" s="36" customFormat="1" ht="15.75" x14ac:dyDescent="0.25">
      <c r="A132" s="5" t="s">
        <v>294</v>
      </c>
      <c r="B132" s="10" t="s">
        <v>149</v>
      </c>
      <c r="C132" s="11">
        <v>30.28</v>
      </c>
      <c r="D132" s="29">
        <v>15</v>
      </c>
      <c r="E132" s="29">
        <v>15</v>
      </c>
      <c r="F132" s="30">
        <f t="shared" si="16"/>
        <v>0.49537648612945839</v>
      </c>
      <c r="G132" s="29">
        <v>1</v>
      </c>
      <c r="H132" s="29">
        <f t="shared" si="17"/>
        <v>6.666666666666667</v>
      </c>
      <c r="I132" s="29"/>
      <c r="J132" s="29"/>
      <c r="K132" s="29"/>
      <c r="L132" s="29"/>
      <c r="M132" s="29">
        <v>1</v>
      </c>
      <c r="N132" s="29"/>
      <c r="O132" s="29">
        <v>0</v>
      </c>
      <c r="P132" s="29"/>
      <c r="Q132" s="29"/>
      <c r="R132" s="29"/>
      <c r="S132" s="29"/>
      <c r="T132" s="29"/>
      <c r="U132" s="29">
        <f t="shared" si="18"/>
        <v>0</v>
      </c>
      <c r="V132" s="29">
        <v>4</v>
      </c>
      <c r="W132" s="29">
        <v>30</v>
      </c>
      <c r="X132" s="42">
        <v>2</v>
      </c>
      <c r="Y132" s="50">
        <f t="shared" si="19"/>
        <v>13.333333333333334</v>
      </c>
      <c r="Z132" s="42"/>
      <c r="AA132" s="42"/>
      <c r="AB132" s="42"/>
      <c r="AC132" s="42"/>
      <c r="AD132" s="42"/>
      <c r="AE132" s="42"/>
    </row>
    <row r="133" spans="1:31" s="36" customFormat="1" ht="15.75" x14ac:dyDescent="0.25">
      <c r="A133" s="5" t="s">
        <v>295</v>
      </c>
      <c r="B133" s="10" t="s">
        <v>36</v>
      </c>
      <c r="C133" s="11">
        <v>35.409999999999997</v>
      </c>
      <c r="D133" s="29">
        <v>14</v>
      </c>
      <c r="E133" s="29">
        <v>15</v>
      </c>
      <c r="F133" s="30">
        <f t="shared" si="16"/>
        <v>0.42360914995763915</v>
      </c>
      <c r="G133" s="29">
        <v>2</v>
      </c>
      <c r="H133" s="29">
        <f t="shared" si="17"/>
        <v>14.285714285714286</v>
      </c>
      <c r="I133" s="29"/>
      <c r="J133" s="29"/>
      <c r="K133" s="29"/>
      <c r="L133" s="29"/>
      <c r="M133" s="29">
        <v>2</v>
      </c>
      <c r="N133" s="29"/>
      <c r="O133" s="29">
        <v>0</v>
      </c>
      <c r="P133" s="29"/>
      <c r="Q133" s="29"/>
      <c r="R133" s="29"/>
      <c r="S133" s="29"/>
      <c r="T133" s="29"/>
      <c r="U133" s="29">
        <f t="shared" si="18"/>
        <v>0</v>
      </c>
      <c r="V133" s="29">
        <v>4</v>
      </c>
      <c r="W133" s="29">
        <v>30</v>
      </c>
      <c r="X133" s="42">
        <v>2</v>
      </c>
      <c r="Y133" s="50">
        <f t="shared" si="19"/>
        <v>13.333333333333334</v>
      </c>
      <c r="Z133" s="42"/>
      <c r="AA133" s="42"/>
      <c r="AB133" s="42"/>
      <c r="AC133" s="42"/>
      <c r="AD133" s="42"/>
      <c r="AE133" s="42"/>
    </row>
    <row r="134" spans="1:31" s="36" customFormat="1" ht="15.75" x14ac:dyDescent="0.25">
      <c r="A134" s="146" t="s">
        <v>296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</row>
    <row r="135" spans="1:31" s="36" customFormat="1" x14ac:dyDescent="0.25">
      <c r="A135" s="16" t="s">
        <v>171</v>
      </c>
      <c r="B135" s="10" t="s">
        <v>45</v>
      </c>
      <c r="C135" s="13">
        <v>223.19</v>
      </c>
      <c r="D135" s="28">
        <v>0</v>
      </c>
      <c r="E135" s="28">
        <v>0</v>
      </c>
      <c r="F135" s="28">
        <f>E135/C135</f>
        <v>0</v>
      </c>
      <c r="G135" s="28">
        <v>0</v>
      </c>
      <c r="H135" s="28" t="e">
        <f>G135*100/D135</f>
        <v>#DIV/0!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 t="e">
        <f>O135*100/G135</f>
        <v>#DIV/0!</v>
      </c>
      <c r="V135" s="28"/>
      <c r="W135" s="28"/>
      <c r="X135" s="28"/>
      <c r="Y135" s="28" t="e">
        <f>X135*100/E135</f>
        <v>#DIV/0!</v>
      </c>
      <c r="Z135" s="94"/>
      <c r="AA135" s="94"/>
      <c r="AB135" s="94"/>
      <c r="AC135" s="94"/>
      <c r="AD135" s="94"/>
      <c r="AE135" s="94"/>
    </row>
    <row r="136" spans="1:31" s="36" customFormat="1" ht="38.25" x14ac:dyDescent="0.25">
      <c r="A136" s="16" t="s">
        <v>297</v>
      </c>
      <c r="B136" s="10" t="s">
        <v>152</v>
      </c>
      <c r="C136" s="13">
        <v>146.21</v>
      </c>
      <c r="D136" s="28">
        <v>0</v>
      </c>
      <c r="E136" s="28">
        <v>0</v>
      </c>
      <c r="F136" s="46">
        <f>E136/C136</f>
        <v>0</v>
      </c>
      <c r="G136" s="28">
        <v>0</v>
      </c>
      <c r="H136" s="28" t="e">
        <f>G136*100/D136</f>
        <v>#DIV/0!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 t="e">
        <f>O136*100/G136</f>
        <v>#DIV/0!</v>
      </c>
      <c r="V136" s="28"/>
      <c r="W136" s="28"/>
      <c r="X136" s="28"/>
      <c r="Y136" s="28" t="e">
        <f>X136*100/E136</f>
        <v>#DIV/0!</v>
      </c>
      <c r="Z136" s="94"/>
      <c r="AA136" s="94"/>
      <c r="AB136" s="94"/>
      <c r="AC136" s="94"/>
      <c r="AD136" s="94"/>
      <c r="AE136" s="94"/>
    </row>
    <row r="137" spans="1:31" s="36" customFormat="1" x14ac:dyDescent="0.25">
      <c r="A137" s="16" t="s">
        <v>298</v>
      </c>
      <c r="B137" s="10" t="s">
        <v>154</v>
      </c>
      <c r="C137" s="13">
        <v>125.91</v>
      </c>
      <c r="D137" s="28">
        <v>0</v>
      </c>
      <c r="E137" s="28">
        <v>0</v>
      </c>
      <c r="F137" s="46">
        <f>E137/C137</f>
        <v>0</v>
      </c>
      <c r="G137" s="28">
        <v>0</v>
      </c>
      <c r="H137" s="28" t="e">
        <f>G137*100/D137</f>
        <v>#DIV/0!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 t="e">
        <f>O137*100/G137</f>
        <v>#DIV/0!</v>
      </c>
      <c r="V137" s="28"/>
      <c r="W137" s="28"/>
      <c r="X137" s="28"/>
      <c r="Y137" s="28" t="e">
        <f>X137*100/E137</f>
        <v>#DIV/0!</v>
      </c>
      <c r="Z137" s="94"/>
      <c r="AA137" s="94"/>
      <c r="AB137" s="94"/>
      <c r="AC137" s="94"/>
      <c r="AD137" s="94"/>
      <c r="AE137" s="94"/>
    </row>
    <row r="138" spans="1:31" s="36" customFormat="1" ht="15.75" x14ac:dyDescent="0.25">
      <c r="A138" s="150" t="s">
        <v>299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</row>
    <row r="139" spans="1:31" s="36" customFormat="1" ht="15.75" x14ac:dyDescent="0.25">
      <c r="A139" s="5" t="s">
        <v>172</v>
      </c>
      <c r="B139" s="6" t="s">
        <v>45</v>
      </c>
      <c r="C139" s="11">
        <v>768.25</v>
      </c>
      <c r="D139" s="29">
        <v>154</v>
      </c>
      <c r="E139" s="29">
        <v>381</v>
      </c>
      <c r="F139" s="30">
        <f>E139/C139</f>
        <v>0.49593231369996743</v>
      </c>
      <c r="G139" s="29">
        <v>20</v>
      </c>
      <c r="H139" s="29">
        <f>G139*100/D139</f>
        <v>12.987012987012987</v>
      </c>
      <c r="I139" s="29"/>
      <c r="J139" s="29"/>
      <c r="K139" s="29"/>
      <c r="L139" s="29"/>
      <c r="M139" s="29">
        <v>20</v>
      </c>
      <c r="N139" s="29"/>
      <c r="O139" s="29">
        <v>10</v>
      </c>
      <c r="P139" s="29"/>
      <c r="Q139" s="29"/>
      <c r="R139" s="29"/>
      <c r="S139" s="29">
        <v>10</v>
      </c>
      <c r="T139" s="29"/>
      <c r="U139" s="29">
        <f>O139*100/G139</f>
        <v>50</v>
      </c>
      <c r="V139" s="29">
        <v>114</v>
      </c>
      <c r="W139" s="29">
        <v>30</v>
      </c>
      <c r="X139" s="42">
        <v>114</v>
      </c>
      <c r="Y139" s="50">
        <f>X139*100/E139</f>
        <v>29.921259842519685</v>
      </c>
      <c r="Z139" s="42"/>
      <c r="AA139" s="42"/>
      <c r="AB139" s="42"/>
      <c r="AC139" s="42"/>
      <c r="AD139" s="42">
        <v>114</v>
      </c>
      <c r="AE139" s="42"/>
    </row>
    <row r="140" spans="1:31" s="36" customFormat="1" ht="38.25" x14ac:dyDescent="0.25">
      <c r="A140" s="5" t="s">
        <v>173</v>
      </c>
      <c r="B140" s="6" t="s">
        <v>157</v>
      </c>
      <c r="C140" s="11">
        <v>191.41800000000001</v>
      </c>
      <c r="D140" s="29">
        <v>35</v>
      </c>
      <c r="E140" s="29">
        <v>35</v>
      </c>
      <c r="F140" s="30">
        <f t="shared" ref="F140:F146" si="20">E140/C140</f>
        <v>0.18284591835668537</v>
      </c>
      <c r="G140" s="29">
        <v>7</v>
      </c>
      <c r="H140" s="29">
        <f t="shared" ref="H140:H146" si="21">G140*100/D140</f>
        <v>20</v>
      </c>
      <c r="I140" s="29"/>
      <c r="J140" s="29"/>
      <c r="K140" s="29"/>
      <c r="L140" s="29"/>
      <c r="M140" s="29">
        <v>7</v>
      </c>
      <c r="N140" s="29"/>
      <c r="O140" s="29">
        <v>0</v>
      </c>
      <c r="P140" s="29"/>
      <c r="Q140" s="29"/>
      <c r="R140" s="29"/>
      <c r="S140" s="29"/>
      <c r="T140" s="29"/>
      <c r="U140" s="29">
        <f t="shared" ref="U140:U146" si="22">O140*100/G140</f>
        <v>0</v>
      </c>
      <c r="V140" s="29">
        <v>10</v>
      </c>
      <c r="W140" s="29">
        <v>30</v>
      </c>
      <c r="X140" s="42">
        <v>10</v>
      </c>
      <c r="Y140" s="50">
        <f t="shared" ref="Y140:Y146" si="23">X140*100/E140</f>
        <v>28.571428571428573</v>
      </c>
      <c r="Z140" s="42"/>
      <c r="AA140" s="42"/>
      <c r="AB140" s="42"/>
      <c r="AC140" s="42"/>
      <c r="AD140" s="42"/>
      <c r="AE140" s="42"/>
    </row>
    <row r="141" spans="1:31" s="36" customFormat="1" ht="38.25" x14ac:dyDescent="0.25">
      <c r="A141" s="5" t="s">
        <v>175</v>
      </c>
      <c r="B141" s="6" t="s">
        <v>159</v>
      </c>
      <c r="C141" s="11">
        <v>164.13</v>
      </c>
      <c r="D141" s="29">
        <v>12</v>
      </c>
      <c r="E141" s="29">
        <v>16</v>
      </c>
      <c r="F141" s="30">
        <f t="shared" si="20"/>
        <v>9.7483701943581316E-2</v>
      </c>
      <c r="G141" s="29">
        <v>3</v>
      </c>
      <c r="H141" s="29">
        <f t="shared" si="21"/>
        <v>25</v>
      </c>
      <c r="I141" s="29"/>
      <c r="J141" s="29"/>
      <c r="K141" s="29"/>
      <c r="L141" s="29"/>
      <c r="M141" s="29">
        <v>3</v>
      </c>
      <c r="N141" s="29"/>
      <c r="O141" s="29">
        <v>0</v>
      </c>
      <c r="P141" s="29"/>
      <c r="Q141" s="29"/>
      <c r="R141" s="29"/>
      <c r="S141" s="29"/>
      <c r="T141" s="29"/>
      <c r="U141" s="29">
        <f t="shared" si="22"/>
        <v>0</v>
      </c>
      <c r="V141" s="29">
        <v>4</v>
      </c>
      <c r="W141" s="29">
        <v>30</v>
      </c>
      <c r="X141" s="42">
        <v>4</v>
      </c>
      <c r="Y141" s="50">
        <f t="shared" si="23"/>
        <v>25</v>
      </c>
      <c r="Z141" s="42"/>
      <c r="AA141" s="42"/>
      <c r="AB141" s="42"/>
      <c r="AC141" s="42"/>
      <c r="AD141" s="42"/>
      <c r="AE141" s="42"/>
    </row>
    <row r="142" spans="1:31" s="36" customFormat="1" ht="38.25" x14ac:dyDescent="0.25">
      <c r="A142" s="5" t="s">
        <v>177</v>
      </c>
      <c r="B142" s="6" t="s">
        <v>160</v>
      </c>
      <c r="C142" s="7">
        <v>258.22300000000001</v>
      </c>
      <c r="D142" s="29">
        <v>14</v>
      </c>
      <c r="E142" s="29">
        <v>14</v>
      </c>
      <c r="F142" s="30">
        <f t="shared" si="20"/>
        <v>5.4216704166553713E-2</v>
      </c>
      <c r="G142" s="29">
        <v>4</v>
      </c>
      <c r="H142" s="29">
        <f t="shared" si="21"/>
        <v>28.571428571428573</v>
      </c>
      <c r="I142" s="29"/>
      <c r="J142" s="29"/>
      <c r="K142" s="29"/>
      <c r="L142" s="29"/>
      <c r="M142" s="29">
        <v>4</v>
      </c>
      <c r="N142" s="29"/>
      <c r="O142" s="29">
        <v>0</v>
      </c>
      <c r="P142" s="29"/>
      <c r="Q142" s="29"/>
      <c r="R142" s="29"/>
      <c r="S142" s="29"/>
      <c r="T142" s="29"/>
      <c r="U142" s="29">
        <f t="shared" si="22"/>
        <v>0</v>
      </c>
      <c r="V142" s="29">
        <v>4</v>
      </c>
      <c r="W142" s="29">
        <v>30</v>
      </c>
      <c r="X142" s="42">
        <v>4</v>
      </c>
      <c r="Y142" s="50">
        <f t="shared" si="23"/>
        <v>28.571428571428573</v>
      </c>
      <c r="Z142" s="42"/>
      <c r="AA142" s="42"/>
      <c r="AB142" s="42"/>
      <c r="AC142" s="42"/>
      <c r="AD142" s="42"/>
      <c r="AE142" s="42"/>
    </row>
    <row r="143" spans="1:31" s="36" customFormat="1" ht="15.75" x14ac:dyDescent="0.25">
      <c r="A143" s="5" t="s">
        <v>178</v>
      </c>
      <c r="B143" s="6" t="s">
        <v>161</v>
      </c>
      <c r="C143" s="11">
        <v>31.01</v>
      </c>
      <c r="D143" s="29">
        <v>62</v>
      </c>
      <c r="E143" s="29">
        <v>78</v>
      </c>
      <c r="F143" s="30">
        <f t="shared" si="20"/>
        <v>2.5153176394711383</v>
      </c>
      <c r="G143" s="29">
        <v>5</v>
      </c>
      <c r="H143" s="29">
        <f t="shared" si="21"/>
        <v>8.064516129032258</v>
      </c>
      <c r="I143" s="29"/>
      <c r="J143" s="29"/>
      <c r="K143" s="29"/>
      <c r="L143" s="29"/>
      <c r="M143" s="29">
        <v>5</v>
      </c>
      <c r="N143" s="29"/>
      <c r="O143" s="29">
        <v>0</v>
      </c>
      <c r="P143" s="29"/>
      <c r="Q143" s="29"/>
      <c r="R143" s="29"/>
      <c r="S143" s="29"/>
      <c r="T143" s="29"/>
      <c r="U143" s="29">
        <f t="shared" si="22"/>
        <v>0</v>
      </c>
      <c r="V143" s="29">
        <v>23</v>
      </c>
      <c r="W143" s="29">
        <v>30</v>
      </c>
      <c r="X143" s="42">
        <v>5</v>
      </c>
      <c r="Y143" s="50">
        <f t="shared" si="23"/>
        <v>6.4102564102564106</v>
      </c>
      <c r="Z143" s="42"/>
      <c r="AA143" s="42"/>
      <c r="AB143" s="42"/>
      <c r="AC143" s="42"/>
      <c r="AD143" s="42"/>
      <c r="AE143" s="42"/>
    </row>
    <row r="144" spans="1:31" s="36" customFormat="1" ht="25.5" x14ac:dyDescent="0.25">
      <c r="A144" s="5" t="s">
        <v>180</v>
      </c>
      <c r="B144" s="10" t="s">
        <v>162</v>
      </c>
      <c r="C144" s="11">
        <v>45.381</v>
      </c>
      <c r="D144" s="29">
        <v>20</v>
      </c>
      <c r="E144" s="29">
        <v>18</v>
      </c>
      <c r="F144" s="30">
        <f t="shared" si="20"/>
        <v>0.39664176637799958</v>
      </c>
      <c r="G144" s="29">
        <v>2</v>
      </c>
      <c r="H144" s="29">
        <f t="shared" si="21"/>
        <v>10</v>
      </c>
      <c r="I144" s="29"/>
      <c r="J144" s="29"/>
      <c r="K144" s="29"/>
      <c r="L144" s="29"/>
      <c r="M144" s="29">
        <v>2</v>
      </c>
      <c r="N144" s="29"/>
      <c r="O144" s="29">
        <v>0</v>
      </c>
      <c r="P144" s="29"/>
      <c r="Q144" s="29"/>
      <c r="R144" s="29"/>
      <c r="S144" s="29"/>
      <c r="T144" s="29"/>
      <c r="U144" s="29">
        <f t="shared" si="22"/>
        <v>0</v>
      </c>
      <c r="V144" s="29">
        <v>5</v>
      </c>
      <c r="W144" s="29">
        <v>30</v>
      </c>
      <c r="X144" s="42">
        <v>2</v>
      </c>
      <c r="Y144" s="50">
        <f t="shared" si="23"/>
        <v>11.111111111111111</v>
      </c>
      <c r="Z144" s="42"/>
      <c r="AA144" s="42"/>
      <c r="AB144" s="42"/>
      <c r="AC144" s="42"/>
      <c r="AD144" s="42"/>
      <c r="AE144" s="42"/>
    </row>
    <row r="145" spans="1:31" s="36" customFormat="1" ht="15.75" x14ac:dyDescent="0.25">
      <c r="A145" s="5" t="s">
        <v>182</v>
      </c>
      <c r="B145" s="10" t="s">
        <v>51</v>
      </c>
      <c r="C145" s="11">
        <v>20.49</v>
      </c>
      <c r="D145" s="29">
        <v>0</v>
      </c>
      <c r="E145" s="29">
        <v>124</v>
      </c>
      <c r="F145" s="30">
        <f t="shared" si="20"/>
        <v>6.0517325524646175</v>
      </c>
      <c r="G145" s="29">
        <v>0</v>
      </c>
      <c r="H145" s="29" t="e">
        <f t="shared" si="21"/>
        <v>#DIV/0!</v>
      </c>
      <c r="I145" s="29"/>
      <c r="J145" s="29"/>
      <c r="K145" s="29"/>
      <c r="L145" s="29"/>
      <c r="M145" s="29"/>
      <c r="N145" s="29"/>
      <c r="O145" s="29">
        <v>0</v>
      </c>
      <c r="P145" s="29"/>
      <c r="Q145" s="29"/>
      <c r="R145" s="29"/>
      <c r="S145" s="29"/>
      <c r="T145" s="29"/>
      <c r="U145" s="29" t="e">
        <f t="shared" si="22"/>
        <v>#DIV/0!</v>
      </c>
      <c r="V145" s="29">
        <v>37</v>
      </c>
      <c r="W145" s="29">
        <v>30</v>
      </c>
      <c r="X145" s="42">
        <v>5</v>
      </c>
      <c r="Y145" s="50">
        <f t="shared" si="23"/>
        <v>4.032258064516129</v>
      </c>
      <c r="Z145" s="42"/>
      <c r="AA145" s="42"/>
      <c r="AB145" s="42"/>
      <c r="AC145" s="42"/>
      <c r="AD145" s="42"/>
      <c r="AE145" s="42"/>
    </row>
    <row r="146" spans="1:31" s="36" customFormat="1" ht="15.75" x14ac:dyDescent="0.25">
      <c r="A146" s="5" t="s">
        <v>184</v>
      </c>
      <c r="B146" s="12" t="s">
        <v>163</v>
      </c>
      <c r="C146" s="11">
        <v>73.016999999999996</v>
      </c>
      <c r="D146" s="29">
        <v>20</v>
      </c>
      <c r="E146" s="29">
        <v>22</v>
      </c>
      <c r="F146" s="30">
        <f t="shared" si="20"/>
        <v>0.30129969733075862</v>
      </c>
      <c r="G146" s="29">
        <v>2</v>
      </c>
      <c r="H146" s="29">
        <f t="shared" si="21"/>
        <v>10</v>
      </c>
      <c r="I146" s="29"/>
      <c r="J146" s="29"/>
      <c r="K146" s="29"/>
      <c r="L146" s="29"/>
      <c r="M146" s="29">
        <v>2</v>
      </c>
      <c r="N146" s="29"/>
      <c r="O146" s="29">
        <v>0</v>
      </c>
      <c r="P146" s="29"/>
      <c r="Q146" s="29"/>
      <c r="R146" s="29"/>
      <c r="S146" s="29"/>
      <c r="T146" s="29"/>
      <c r="U146" s="29">
        <f t="shared" si="22"/>
        <v>0</v>
      </c>
      <c r="V146" s="29">
        <v>6</v>
      </c>
      <c r="W146" s="29">
        <v>30</v>
      </c>
      <c r="X146" s="42">
        <v>2</v>
      </c>
      <c r="Y146" s="50">
        <f t="shared" si="23"/>
        <v>9.0909090909090917</v>
      </c>
      <c r="Z146" s="42"/>
      <c r="AA146" s="42"/>
      <c r="AB146" s="42"/>
      <c r="AC146" s="42"/>
      <c r="AD146" s="42"/>
      <c r="AE146" s="42"/>
    </row>
    <row r="147" spans="1:31" s="36" customFormat="1" ht="15.75" x14ac:dyDescent="0.25">
      <c r="A147" s="143" t="s">
        <v>301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</row>
    <row r="148" spans="1:31" s="36" customFormat="1" x14ac:dyDescent="0.25">
      <c r="A148" s="14" t="s">
        <v>188</v>
      </c>
      <c r="B148" s="10" t="s">
        <v>26</v>
      </c>
      <c r="C148" s="7">
        <v>4284.8</v>
      </c>
      <c r="D148" s="28">
        <v>220</v>
      </c>
      <c r="E148" s="28">
        <v>222</v>
      </c>
      <c r="F148" s="61">
        <f>E148/C148</f>
        <v>5.1811053024645254E-2</v>
      </c>
      <c r="G148" s="28">
        <v>22</v>
      </c>
      <c r="H148" s="28">
        <f>G148*100/D148</f>
        <v>10</v>
      </c>
      <c r="I148" s="28">
        <v>8</v>
      </c>
      <c r="J148" s="28"/>
      <c r="K148" s="28"/>
      <c r="L148" s="28"/>
      <c r="M148" s="28">
        <v>14</v>
      </c>
      <c r="N148" s="28"/>
      <c r="O148" s="28">
        <v>0</v>
      </c>
      <c r="P148" s="28"/>
      <c r="Q148" s="28"/>
      <c r="R148" s="28"/>
      <c r="S148" s="28"/>
      <c r="T148" s="28"/>
      <c r="U148" s="28">
        <f>O148*100/G148</f>
        <v>0</v>
      </c>
      <c r="V148" s="28">
        <v>66</v>
      </c>
      <c r="W148" s="28">
        <v>30</v>
      </c>
      <c r="X148" s="28">
        <v>66</v>
      </c>
      <c r="Y148" s="46">
        <f>X148*100/E148</f>
        <v>29.72972972972973</v>
      </c>
      <c r="Z148" s="28">
        <v>8</v>
      </c>
      <c r="AA148" s="28"/>
      <c r="AB148" s="28"/>
      <c r="AC148" s="28"/>
      <c r="AD148" s="28">
        <v>58</v>
      </c>
      <c r="AE148" s="28"/>
    </row>
    <row r="149" spans="1:31" s="36" customFormat="1" ht="15.75" x14ac:dyDescent="0.25">
      <c r="A149" s="143" t="s">
        <v>302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</row>
    <row r="150" spans="1:31" s="36" customFormat="1" x14ac:dyDescent="0.25">
      <c r="A150" s="14" t="s">
        <v>200</v>
      </c>
      <c r="B150" s="10" t="s">
        <v>45</v>
      </c>
      <c r="C150" s="7">
        <v>2410.6999999999998</v>
      </c>
      <c r="D150" s="39">
        <v>213</v>
      </c>
      <c r="E150" s="39">
        <v>207</v>
      </c>
      <c r="F150" s="40">
        <f>E150/C150</f>
        <v>8.5867175509188209E-2</v>
      </c>
      <c r="G150" s="39">
        <v>24</v>
      </c>
      <c r="H150" s="39">
        <f>G150*100/D150</f>
        <v>11.267605633802816</v>
      </c>
      <c r="I150" s="39">
        <v>5</v>
      </c>
      <c r="J150" s="39"/>
      <c r="K150" s="39"/>
      <c r="L150" s="39"/>
      <c r="M150" s="39">
        <v>19</v>
      </c>
      <c r="N150" s="39"/>
      <c r="O150" s="39">
        <v>5</v>
      </c>
      <c r="P150" s="39"/>
      <c r="Q150" s="39"/>
      <c r="R150" s="39"/>
      <c r="S150" s="39">
        <v>5</v>
      </c>
      <c r="T150" s="39"/>
      <c r="U150" s="39">
        <f>O150*100/G150</f>
        <v>20.833333333333332</v>
      </c>
      <c r="V150" s="39">
        <v>62</v>
      </c>
      <c r="W150" s="39">
        <v>30</v>
      </c>
      <c r="X150" s="71">
        <v>62</v>
      </c>
      <c r="Y150" s="82">
        <f>X150*100/E150</f>
        <v>29.95169082125604</v>
      </c>
      <c r="Z150" s="71">
        <v>6</v>
      </c>
      <c r="AA150" s="71"/>
      <c r="AB150" s="71"/>
      <c r="AC150" s="71"/>
      <c r="AD150" s="71">
        <v>56</v>
      </c>
      <c r="AE150" s="71"/>
    </row>
    <row r="151" spans="1:31" s="36" customFormat="1" ht="38.25" x14ac:dyDescent="0.25">
      <c r="A151" s="5" t="s">
        <v>201</v>
      </c>
      <c r="B151" s="6" t="s">
        <v>166</v>
      </c>
      <c r="C151" s="11">
        <v>150.298</v>
      </c>
      <c r="D151" s="39">
        <v>16</v>
      </c>
      <c r="E151" s="39">
        <v>16</v>
      </c>
      <c r="F151" s="40">
        <f>E151/C151</f>
        <v>0.10645517571757442</v>
      </c>
      <c r="G151" s="39">
        <v>4</v>
      </c>
      <c r="H151" s="39">
        <f>G151*100/D151</f>
        <v>25</v>
      </c>
      <c r="I151" s="39"/>
      <c r="J151" s="39"/>
      <c r="K151" s="39"/>
      <c r="L151" s="39"/>
      <c r="M151" s="39">
        <v>4</v>
      </c>
      <c r="N151" s="39"/>
      <c r="O151" s="39">
        <v>0</v>
      </c>
      <c r="P151" s="39"/>
      <c r="Q151" s="39"/>
      <c r="R151" s="39"/>
      <c r="S151" s="39"/>
      <c r="T151" s="39"/>
      <c r="U151" s="39">
        <f>O151*100/G151</f>
        <v>0</v>
      </c>
      <c r="V151" s="39">
        <v>4</v>
      </c>
      <c r="W151" s="39">
        <v>30</v>
      </c>
      <c r="X151" s="43">
        <v>4</v>
      </c>
      <c r="Y151" s="62">
        <f>X151*100/E151</f>
        <v>25</v>
      </c>
      <c r="Z151" s="43"/>
      <c r="AA151" s="43"/>
      <c r="AB151" s="43"/>
      <c r="AC151" s="43"/>
      <c r="AD151" s="43"/>
      <c r="AE151" s="43"/>
    </row>
    <row r="152" spans="1:31" s="36" customFormat="1" x14ac:dyDescent="0.25">
      <c r="A152" s="5" t="s">
        <v>203</v>
      </c>
      <c r="B152" s="6" t="s">
        <v>168</v>
      </c>
      <c r="C152" s="11">
        <v>1607.29</v>
      </c>
      <c r="D152" s="39">
        <v>117</v>
      </c>
      <c r="E152" s="39">
        <v>98</v>
      </c>
      <c r="F152" s="40">
        <f>E152/C152</f>
        <v>6.0972195434551325E-2</v>
      </c>
      <c r="G152" s="39">
        <v>8</v>
      </c>
      <c r="H152" s="39">
        <f>G152*100/D152</f>
        <v>6.8376068376068373</v>
      </c>
      <c r="I152" s="39"/>
      <c r="J152" s="39"/>
      <c r="K152" s="39"/>
      <c r="L152" s="39"/>
      <c r="M152" s="39">
        <v>8</v>
      </c>
      <c r="N152" s="39"/>
      <c r="O152" s="39">
        <v>0</v>
      </c>
      <c r="P152" s="39"/>
      <c r="Q152" s="39"/>
      <c r="R152" s="39"/>
      <c r="S152" s="39"/>
      <c r="T152" s="39"/>
      <c r="U152" s="39">
        <f>O152*100/G152</f>
        <v>0</v>
      </c>
      <c r="V152" s="39">
        <v>29</v>
      </c>
      <c r="W152" s="39">
        <v>30</v>
      </c>
      <c r="X152" s="43">
        <v>6</v>
      </c>
      <c r="Y152" s="62">
        <f>X152*100/E152</f>
        <v>6.1224489795918364</v>
      </c>
      <c r="Z152" s="43"/>
      <c r="AA152" s="43"/>
      <c r="AB152" s="43"/>
      <c r="AC152" s="43"/>
      <c r="AD152" s="43"/>
      <c r="AE152" s="43"/>
    </row>
    <row r="153" spans="1:31" s="72" customFormat="1" ht="25.5" x14ac:dyDescent="0.25">
      <c r="A153" s="14" t="s">
        <v>205</v>
      </c>
      <c r="B153" s="10" t="s">
        <v>170</v>
      </c>
      <c r="C153" s="7">
        <v>252.64</v>
      </c>
      <c r="D153" s="39">
        <v>0</v>
      </c>
      <c r="E153" s="39">
        <v>0</v>
      </c>
      <c r="F153" s="40">
        <f>E153/C153</f>
        <v>0</v>
      </c>
      <c r="G153" s="39">
        <v>0</v>
      </c>
      <c r="H153" s="39" t="e">
        <f>G153*100/D153</f>
        <v>#DIV/0!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>
        <v>0</v>
      </c>
      <c r="V153" s="39">
        <v>0</v>
      </c>
      <c r="W153" s="39">
        <v>0</v>
      </c>
      <c r="X153" s="71">
        <v>0</v>
      </c>
      <c r="Y153" s="71">
        <v>0</v>
      </c>
      <c r="Z153" s="71"/>
      <c r="AA153" s="71"/>
      <c r="AB153" s="71"/>
      <c r="AC153" s="71"/>
      <c r="AD153" s="71"/>
      <c r="AE153" s="71"/>
    </row>
    <row r="154" spans="1:31" s="36" customFormat="1" ht="15.75" x14ac:dyDescent="0.25">
      <c r="A154" s="143" t="s">
        <v>300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</row>
    <row r="155" spans="1:31" s="36" customFormat="1" ht="15.75" x14ac:dyDescent="0.25">
      <c r="A155" s="5" t="s">
        <v>206</v>
      </c>
      <c r="B155" s="6" t="s">
        <v>45</v>
      </c>
      <c r="C155" s="7">
        <v>466.86</v>
      </c>
      <c r="D155" s="29">
        <v>8</v>
      </c>
      <c r="E155" s="29">
        <v>20</v>
      </c>
      <c r="F155" s="30">
        <f>E155/C155</f>
        <v>4.2839395107741075E-2</v>
      </c>
      <c r="G155" s="29">
        <v>2</v>
      </c>
      <c r="H155" s="29">
        <f>G155*100/D155</f>
        <v>25</v>
      </c>
      <c r="I155" s="29"/>
      <c r="J155" s="29"/>
      <c r="K155" s="29"/>
      <c r="L155" s="29"/>
      <c r="M155" s="29">
        <v>2</v>
      </c>
      <c r="N155" s="29"/>
      <c r="O155" s="29">
        <v>0</v>
      </c>
      <c r="P155" s="29"/>
      <c r="Q155" s="29"/>
      <c r="R155" s="29"/>
      <c r="S155" s="29"/>
      <c r="T155" s="29"/>
      <c r="U155" s="29">
        <f>O155*100/G155</f>
        <v>0</v>
      </c>
      <c r="V155" s="29">
        <v>6</v>
      </c>
      <c r="W155" s="29">
        <v>30</v>
      </c>
      <c r="X155" s="35">
        <v>6</v>
      </c>
      <c r="Y155" s="63">
        <f>X155*100/E155</f>
        <v>30</v>
      </c>
      <c r="Z155" s="35"/>
      <c r="AA155" s="35"/>
      <c r="AB155" s="35"/>
      <c r="AC155" s="35"/>
      <c r="AD155" s="35">
        <v>6</v>
      </c>
      <c r="AE155" s="35"/>
    </row>
    <row r="156" spans="1:31" s="36" customFormat="1" ht="38.25" x14ac:dyDescent="0.25">
      <c r="A156" s="5" t="s">
        <v>207</v>
      </c>
      <c r="B156" s="6" t="s">
        <v>174</v>
      </c>
      <c r="C156" s="11">
        <v>369.51</v>
      </c>
      <c r="D156" s="29">
        <v>63</v>
      </c>
      <c r="E156" s="29">
        <v>61</v>
      </c>
      <c r="F156" s="30">
        <f t="shared" ref="F156:F164" si="24">E156/C156</f>
        <v>0.16508348894481881</v>
      </c>
      <c r="G156" s="29">
        <v>18</v>
      </c>
      <c r="H156" s="29">
        <f t="shared" ref="H156:H164" si="25">G156*100/D156</f>
        <v>28.571428571428573</v>
      </c>
      <c r="I156" s="29"/>
      <c r="J156" s="29"/>
      <c r="K156" s="29"/>
      <c r="L156" s="29"/>
      <c r="M156" s="29">
        <v>18</v>
      </c>
      <c r="N156" s="29"/>
      <c r="O156" s="29">
        <v>0</v>
      </c>
      <c r="P156" s="29"/>
      <c r="Q156" s="29"/>
      <c r="R156" s="29"/>
      <c r="S156" s="29"/>
      <c r="T156" s="29"/>
      <c r="U156" s="29">
        <f t="shared" ref="U156:U164" si="26">O156*100/G156</f>
        <v>0</v>
      </c>
      <c r="V156" s="29">
        <v>18</v>
      </c>
      <c r="W156" s="29">
        <v>30</v>
      </c>
      <c r="X156" s="35">
        <v>18</v>
      </c>
      <c r="Y156" s="63">
        <f t="shared" ref="Y156:Y164" si="27">X156*100/E156</f>
        <v>29.508196721311474</v>
      </c>
      <c r="Z156" s="35"/>
      <c r="AA156" s="35"/>
      <c r="AB156" s="35"/>
      <c r="AC156" s="35"/>
      <c r="AD156" s="35"/>
      <c r="AE156" s="35"/>
    </row>
    <row r="157" spans="1:31" s="36" customFormat="1" ht="15.75" x14ac:dyDescent="0.25">
      <c r="A157" s="5" t="s">
        <v>209</v>
      </c>
      <c r="B157" s="6" t="s">
        <v>176</v>
      </c>
      <c r="C157" s="11">
        <v>30.57</v>
      </c>
      <c r="D157" s="29">
        <v>14</v>
      </c>
      <c r="E157" s="29">
        <v>15</v>
      </c>
      <c r="F157" s="30">
        <f t="shared" si="24"/>
        <v>0.49067713444553485</v>
      </c>
      <c r="G157" s="29">
        <v>1</v>
      </c>
      <c r="H157" s="29">
        <f t="shared" si="25"/>
        <v>7.1428571428571432</v>
      </c>
      <c r="I157" s="29"/>
      <c r="J157" s="29"/>
      <c r="K157" s="29"/>
      <c r="L157" s="29"/>
      <c r="M157" s="29">
        <v>1</v>
      </c>
      <c r="N157" s="29"/>
      <c r="O157" s="29">
        <v>0</v>
      </c>
      <c r="P157" s="29"/>
      <c r="Q157" s="29"/>
      <c r="R157" s="29"/>
      <c r="S157" s="29"/>
      <c r="T157" s="29"/>
      <c r="U157" s="29">
        <f t="shared" si="26"/>
        <v>0</v>
      </c>
      <c r="V157" s="29">
        <v>4</v>
      </c>
      <c r="W157" s="29">
        <v>30</v>
      </c>
      <c r="X157" s="35">
        <v>1</v>
      </c>
      <c r="Y157" s="63">
        <f t="shared" si="27"/>
        <v>6.666666666666667</v>
      </c>
      <c r="Z157" s="35"/>
      <c r="AA157" s="35"/>
      <c r="AB157" s="35"/>
      <c r="AC157" s="35"/>
      <c r="AD157" s="35"/>
      <c r="AE157" s="35"/>
    </row>
    <row r="158" spans="1:31" s="36" customFormat="1" ht="25.5" x14ac:dyDescent="0.25">
      <c r="A158" s="5" t="s">
        <v>211</v>
      </c>
      <c r="B158" s="6" t="s">
        <v>348</v>
      </c>
      <c r="C158" s="11">
        <v>47.12</v>
      </c>
      <c r="D158" s="29">
        <v>0</v>
      </c>
      <c r="E158" s="29">
        <v>0</v>
      </c>
      <c r="F158" s="30">
        <f t="shared" si="24"/>
        <v>0</v>
      </c>
      <c r="G158" s="29">
        <v>0</v>
      </c>
      <c r="H158" s="29" t="e">
        <f t="shared" si="25"/>
        <v>#DIV/0!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 t="e">
        <f t="shared" si="26"/>
        <v>#DIV/0!</v>
      </c>
      <c r="V158" s="29"/>
      <c r="W158" s="29"/>
      <c r="X158" s="35"/>
      <c r="Y158" s="63" t="e">
        <f t="shared" si="27"/>
        <v>#DIV/0!</v>
      </c>
      <c r="Z158" s="35"/>
      <c r="AA158" s="35"/>
      <c r="AB158" s="35"/>
      <c r="AC158" s="35"/>
      <c r="AD158" s="35"/>
      <c r="AE158" s="35"/>
    </row>
    <row r="159" spans="1:31" s="36" customFormat="1" ht="25.5" x14ac:dyDescent="0.25">
      <c r="A159" s="5" t="s">
        <v>213</v>
      </c>
      <c r="B159" s="6" t="s">
        <v>179</v>
      </c>
      <c r="C159" s="11">
        <v>299.57100000000003</v>
      </c>
      <c r="D159" s="29">
        <v>0</v>
      </c>
      <c r="E159" s="29">
        <v>0</v>
      </c>
      <c r="F159" s="30">
        <f t="shared" si="24"/>
        <v>0</v>
      </c>
      <c r="G159" s="29">
        <v>0</v>
      </c>
      <c r="H159" s="29" t="e">
        <f t="shared" si="25"/>
        <v>#DIV/0!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 t="e">
        <f t="shared" si="26"/>
        <v>#DIV/0!</v>
      </c>
      <c r="V159" s="29"/>
      <c r="W159" s="29"/>
      <c r="X159" s="35"/>
      <c r="Y159" s="63" t="e">
        <f t="shared" si="27"/>
        <v>#DIV/0!</v>
      </c>
      <c r="Z159" s="35"/>
      <c r="AA159" s="35"/>
      <c r="AB159" s="35"/>
      <c r="AC159" s="35"/>
      <c r="AD159" s="35"/>
      <c r="AE159" s="35"/>
    </row>
    <row r="160" spans="1:31" s="36" customFormat="1" ht="15.75" x14ac:dyDescent="0.25">
      <c r="A160" s="5" t="s">
        <v>215</v>
      </c>
      <c r="B160" s="6" t="s">
        <v>181</v>
      </c>
      <c r="C160" s="11">
        <v>58.94</v>
      </c>
      <c r="D160" s="29">
        <v>0</v>
      </c>
      <c r="E160" s="29">
        <v>0</v>
      </c>
      <c r="F160" s="30">
        <f t="shared" si="24"/>
        <v>0</v>
      </c>
      <c r="G160" s="29">
        <v>0</v>
      </c>
      <c r="H160" s="29" t="e">
        <f t="shared" si="25"/>
        <v>#DIV/0!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 t="e">
        <f t="shared" si="26"/>
        <v>#DIV/0!</v>
      </c>
      <c r="V160" s="29"/>
      <c r="W160" s="29"/>
      <c r="X160" s="35"/>
      <c r="Y160" s="63" t="e">
        <f t="shared" si="27"/>
        <v>#DIV/0!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217</v>
      </c>
      <c r="B161" s="6" t="s">
        <v>183</v>
      </c>
      <c r="C161" s="11">
        <v>54.54</v>
      </c>
      <c r="D161" s="29">
        <v>8</v>
      </c>
      <c r="E161" s="29">
        <v>9</v>
      </c>
      <c r="F161" s="30">
        <f t="shared" si="24"/>
        <v>0.16501650165016502</v>
      </c>
      <c r="G161" s="29">
        <v>2</v>
      </c>
      <c r="H161" s="29">
        <f t="shared" si="25"/>
        <v>25</v>
      </c>
      <c r="I161" s="29"/>
      <c r="J161" s="29"/>
      <c r="K161" s="29"/>
      <c r="L161" s="29"/>
      <c r="M161" s="29">
        <v>2</v>
      </c>
      <c r="N161" s="29"/>
      <c r="O161" s="29">
        <v>0</v>
      </c>
      <c r="P161" s="29"/>
      <c r="Q161" s="29"/>
      <c r="R161" s="29"/>
      <c r="S161" s="29"/>
      <c r="T161" s="29"/>
      <c r="U161" s="29">
        <f t="shared" si="26"/>
        <v>0</v>
      </c>
      <c r="V161" s="29">
        <v>2</v>
      </c>
      <c r="W161" s="29">
        <v>30</v>
      </c>
      <c r="X161" s="35">
        <v>2</v>
      </c>
      <c r="Y161" s="63">
        <f t="shared" si="27"/>
        <v>22.222222222222221</v>
      </c>
      <c r="Z161" s="35"/>
      <c r="AA161" s="35"/>
      <c r="AB161" s="35"/>
      <c r="AC161" s="35"/>
      <c r="AD161" s="35"/>
      <c r="AE161" s="35"/>
    </row>
    <row r="162" spans="1:31" s="36" customFormat="1" ht="15.75" x14ac:dyDescent="0.25">
      <c r="A162" s="5" t="s">
        <v>219</v>
      </c>
      <c r="B162" s="10" t="s">
        <v>185</v>
      </c>
      <c r="C162" s="7">
        <v>35.200000000000003</v>
      </c>
      <c r="D162" s="29">
        <v>31</v>
      </c>
      <c r="E162" s="29">
        <v>31</v>
      </c>
      <c r="F162" s="30">
        <f t="shared" si="24"/>
        <v>0.88068181818181812</v>
      </c>
      <c r="G162" s="29">
        <v>9</v>
      </c>
      <c r="H162" s="29">
        <f t="shared" si="25"/>
        <v>29.032258064516128</v>
      </c>
      <c r="I162" s="29"/>
      <c r="J162" s="29"/>
      <c r="K162" s="29"/>
      <c r="L162" s="29"/>
      <c r="M162" s="29">
        <v>9</v>
      </c>
      <c r="N162" s="29"/>
      <c r="O162" s="29">
        <v>0</v>
      </c>
      <c r="P162" s="29"/>
      <c r="Q162" s="29"/>
      <c r="R162" s="29"/>
      <c r="S162" s="29"/>
      <c r="T162" s="29"/>
      <c r="U162" s="29">
        <f t="shared" si="26"/>
        <v>0</v>
      </c>
      <c r="V162" s="29">
        <v>9</v>
      </c>
      <c r="W162" s="29">
        <v>30</v>
      </c>
      <c r="X162" s="35">
        <v>9</v>
      </c>
      <c r="Y162" s="63">
        <f t="shared" si="27"/>
        <v>29.032258064516128</v>
      </c>
      <c r="Z162" s="35"/>
      <c r="AA162" s="35"/>
      <c r="AB162" s="35"/>
      <c r="AC162" s="35"/>
      <c r="AD162" s="35"/>
      <c r="AE162" s="35"/>
    </row>
    <row r="163" spans="1:31" s="36" customFormat="1" ht="15.75" x14ac:dyDescent="0.25">
      <c r="A163" s="5" t="s">
        <v>221</v>
      </c>
      <c r="B163" s="12" t="s">
        <v>186</v>
      </c>
      <c r="C163" s="11">
        <v>27.66</v>
      </c>
      <c r="D163" s="29">
        <v>6</v>
      </c>
      <c r="E163" s="29">
        <v>6</v>
      </c>
      <c r="F163" s="30">
        <f t="shared" si="24"/>
        <v>0.21691973969631237</v>
      </c>
      <c r="G163" s="29">
        <v>1</v>
      </c>
      <c r="H163" s="29">
        <f t="shared" si="25"/>
        <v>16.666666666666668</v>
      </c>
      <c r="I163" s="29"/>
      <c r="J163" s="29"/>
      <c r="K163" s="29"/>
      <c r="L163" s="29"/>
      <c r="M163" s="29">
        <v>1</v>
      </c>
      <c r="N163" s="29"/>
      <c r="O163" s="29">
        <v>0</v>
      </c>
      <c r="P163" s="29"/>
      <c r="Q163" s="29"/>
      <c r="R163" s="29"/>
      <c r="S163" s="29"/>
      <c r="T163" s="29"/>
      <c r="U163" s="29">
        <f t="shared" si="26"/>
        <v>0</v>
      </c>
      <c r="V163" s="29">
        <v>1</v>
      </c>
      <c r="W163" s="29">
        <v>30</v>
      </c>
      <c r="X163" s="35">
        <v>1</v>
      </c>
      <c r="Y163" s="63">
        <f t="shared" si="27"/>
        <v>16.666666666666668</v>
      </c>
      <c r="Z163" s="35"/>
      <c r="AA163" s="35"/>
      <c r="AB163" s="35"/>
      <c r="AC163" s="35"/>
      <c r="AD163" s="35"/>
      <c r="AE163" s="35"/>
    </row>
    <row r="164" spans="1:31" s="36" customFormat="1" ht="15.75" x14ac:dyDescent="0.25">
      <c r="A164" s="5" t="s">
        <v>223</v>
      </c>
      <c r="B164" s="12" t="s">
        <v>187</v>
      </c>
      <c r="C164" s="11">
        <v>91.3</v>
      </c>
      <c r="D164" s="29">
        <v>25</v>
      </c>
      <c r="E164" s="29">
        <v>30</v>
      </c>
      <c r="F164" s="30">
        <f t="shared" si="24"/>
        <v>0.32858707557502737</v>
      </c>
      <c r="G164" s="29">
        <v>0</v>
      </c>
      <c r="H164" s="29">
        <f t="shared" si="25"/>
        <v>0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 t="e">
        <f t="shared" si="26"/>
        <v>#DIV/0!</v>
      </c>
      <c r="V164" s="29">
        <v>9</v>
      </c>
      <c r="W164" s="29">
        <v>30</v>
      </c>
      <c r="X164" s="35">
        <v>9</v>
      </c>
      <c r="Y164" s="63">
        <f t="shared" si="27"/>
        <v>30</v>
      </c>
      <c r="Z164" s="35"/>
      <c r="AA164" s="35"/>
      <c r="AB164" s="35"/>
      <c r="AC164" s="35"/>
      <c r="AD164" s="35"/>
      <c r="AE164" s="35"/>
    </row>
    <row r="165" spans="1:31" s="36" customFormat="1" ht="15.75" x14ac:dyDescent="0.25">
      <c r="A165" s="143" t="s">
        <v>303</v>
      </c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</row>
    <row r="166" spans="1:31" s="36" customFormat="1" x14ac:dyDescent="0.25">
      <c r="A166" s="5" t="s">
        <v>228</v>
      </c>
      <c r="B166" s="6" t="s">
        <v>45</v>
      </c>
      <c r="C166" s="11">
        <v>865.98</v>
      </c>
      <c r="D166" s="39">
        <v>60</v>
      </c>
      <c r="E166" s="39">
        <v>76</v>
      </c>
      <c r="F166" s="40">
        <f>E166/C166</f>
        <v>8.776184207487471E-2</v>
      </c>
      <c r="G166" s="39">
        <v>18</v>
      </c>
      <c r="H166" s="39">
        <f>G166*100/D166</f>
        <v>30</v>
      </c>
      <c r="I166" s="39"/>
      <c r="J166" s="39"/>
      <c r="K166" s="39"/>
      <c r="L166" s="39"/>
      <c r="M166" s="39">
        <v>18</v>
      </c>
      <c r="N166" s="39"/>
      <c r="O166" s="39">
        <v>0</v>
      </c>
      <c r="P166" s="39"/>
      <c r="Q166" s="39"/>
      <c r="R166" s="39"/>
      <c r="S166" s="39"/>
      <c r="T166" s="39"/>
      <c r="U166" s="39">
        <f>O166*100/G166</f>
        <v>0</v>
      </c>
      <c r="V166" s="39">
        <v>22</v>
      </c>
      <c r="W166" s="39">
        <v>30</v>
      </c>
      <c r="X166" s="51">
        <v>22</v>
      </c>
      <c r="Y166" s="58">
        <f>X166*100/E166</f>
        <v>28.94736842105263</v>
      </c>
      <c r="Z166" s="51"/>
      <c r="AA166" s="51"/>
      <c r="AB166" s="51"/>
      <c r="AC166" s="51"/>
      <c r="AD166" s="51">
        <v>22</v>
      </c>
      <c r="AE166" s="51"/>
    </row>
    <row r="167" spans="1:31" s="36" customFormat="1" ht="25.5" x14ac:dyDescent="0.25">
      <c r="A167" s="5" t="s">
        <v>229</v>
      </c>
      <c r="B167" s="17" t="s">
        <v>189</v>
      </c>
      <c r="C167" s="11">
        <v>40.64</v>
      </c>
      <c r="D167" s="39">
        <v>4</v>
      </c>
      <c r="E167" s="39">
        <v>7</v>
      </c>
      <c r="F167" s="40">
        <f t="shared" ref="F167:F177" si="28">E167/C167</f>
        <v>0.17224409448818898</v>
      </c>
      <c r="G167" s="39">
        <v>1</v>
      </c>
      <c r="H167" s="39">
        <f t="shared" ref="H167:H177" si="29">G167*100/D167</f>
        <v>25</v>
      </c>
      <c r="I167" s="39"/>
      <c r="J167" s="39"/>
      <c r="K167" s="39"/>
      <c r="L167" s="39"/>
      <c r="M167" s="39">
        <v>1</v>
      </c>
      <c r="N167" s="39"/>
      <c r="O167" s="39">
        <v>0</v>
      </c>
      <c r="P167" s="39"/>
      <c r="Q167" s="39"/>
      <c r="R167" s="39"/>
      <c r="S167" s="39"/>
      <c r="T167" s="39"/>
      <c r="U167" s="39">
        <f t="shared" ref="U167:U177" si="30">O167*100/G167</f>
        <v>0</v>
      </c>
      <c r="V167" s="39">
        <v>2</v>
      </c>
      <c r="W167" s="39">
        <v>30</v>
      </c>
      <c r="X167" s="51">
        <v>2</v>
      </c>
      <c r="Y167" s="58">
        <f t="shared" ref="Y167:Y177" si="31">X167*100/E167</f>
        <v>28.571428571428573</v>
      </c>
      <c r="Z167" s="51"/>
      <c r="AA167" s="51"/>
      <c r="AB167" s="51"/>
      <c r="AC167" s="51"/>
      <c r="AD167" s="51"/>
      <c r="AE167" s="51"/>
    </row>
    <row r="168" spans="1:31" s="36" customFormat="1" x14ac:dyDescent="0.25">
      <c r="A168" s="5" t="s">
        <v>304</v>
      </c>
      <c r="B168" s="17" t="s">
        <v>190</v>
      </c>
      <c r="C168" s="11">
        <v>54.3</v>
      </c>
      <c r="D168" s="39">
        <v>23</v>
      </c>
      <c r="E168" s="39">
        <v>23</v>
      </c>
      <c r="F168" s="40">
        <f t="shared" si="28"/>
        <v>0.42357274401473299</v>
      </c>
      <c r="G168" s="39">
        <v>5</v>
      </c>
      <c r="H168" s="39">
        <f t="shared" si="29"/>
        <v>21.739130434782609</v>
      </c>
      <c r="I168" s="39"/>
      <c r="J168" s="39"/>
      <c r="K168" s="39"/>
      <c r="L168" s="39"/>
      <c r="M168" s="39">
        <v>5</v>
      </c>
      <c r="N168" s="39"/>
      <c r="O168" s="39">
        <v>3</v>
      </c>
      <c r="P168" s="39"/>
      <c r="Q168" s="39"/>
      <c r="R168" s="39"/>
      <c r="S168" s="39">
        <v>3</v>
      </c>
      <c r="T168" s="39"/>
      <c r="U168" s="39">
        <f t="shared" si="30"/>
        <v>60</v>
      </c>
      <c r="V168" s="39">
        <v>6</v>
      </c>
      <c r="W168" s="39">
        <v>30</v>
      </c>
      <c r="X168" s="51">
        <v>6</v>
      </c>
      <c r="Y168" s="58">
        <f t="shared" si="31"/>
        <v>26.086956521739129</v>
      </c>
      <c r="Z168" s="51"/>
      <c r="AA168" s="51"/>
      <c r="AB168" s="51"/>
      <c r="AC168" s="51"/>
      <c r="AD168" s="51"/>
      <c r="AE168" s="51"/>
    </row>
    <row r="169" spans="1:31" s="36" customFormat="1" ht="25.5" x14ac:dyDescent="0.25">
      <c r="A169" s="5" t="s">
        <v>305</v>
      </c>
      <c r="B169" s="17" t="s">
        <v>191</v>
      </c>
      <c r="C169" s="11">
        <v>96.99</v>
      </c>
      <c r="D169" s="39">
        <v>0</v>
      </c>
      <c r="E169" s="39">
        <v>62</v>
      </c>
      <c r="F169" s="40">
        <f t="shared" si="28"/>
        <v>0.639241158882359</v>
      </c>
      <c r="G169" s="39">
        <v>6</v>
      </c>
      <c r="H169" s="39">
        <v>0</v>
      </c>
      <c r="I169" s="39"/>
      <c r="J169" s="39"/>
      <c r="K169" s="39"/>
      <c r="L169" s="39"/>
      <c r="M169" s="39">
        <v>6</v>
      </c>
      <c r="N169" s="39"/>
      <c r="O169" s="39">
        <v>0</v>
      </c>
      <c r="P169" s="39"/>
      <c r="Q169" s="39"/>
      <c r="R169" s="39"/>
      <c r="S169" s="39"/>
      <c r="T169" s="39"/>
      <c r="U169" s="39">
        <f t="shared" si="30"/>
        <v>0</v>
      </c>
      <c r="V169" s="39">
        <v>18</v>
      </c>
      <c r="W169" s="39">
        <v>30</v>
      </c>
      <c r="X169" s="51">
        <v>6</v>
      </c>
      <c r="Y169" s="58">
        <f t="shared" si="31"/>
        <v>9.67741935483871</v>
      </c>
      <c r="Z169" s="51"/>
      <c r="AA169" s="51"/>
      <c r="AB169" s="51"/>
      <c r="AC169" s="51"/>
      <c r="AD169" s="51"/>
      <c r="AE169" s="51"/>
    </row>
    <row r="170" spans="1:31" s="36" customFormat="1" x14ac:dyDescent="0.25">
      <c r="A170" s="5" t="s">
        <v>306</v>
      </c>
      <c r="B170" s="17" t="s">
        <v>192</v>
      </c>
      <c r="C170" s="11">
        <v>31.17</v>
      </c>
      <c r="D170" s="39">
        <v>8</v>
      </c>
      <c r="E170" s="39">
        <v>8</v>
      </c>
      <c r="F170" s="40">
        <f t="shared" si="28"/>
        <v>0.2566570420275906</v>
      </c>
      <c r="G170" s="39">
        <v>2</v>
      </c>
      <c r="H170" s="39">
        <f t="shared" si="29"/>
        <v>25</v>
      </c>
      <c r="I170" s="39"/>
      <c r="J170" s="39"/>
      <c r="K170" s="39"/>
      <c r="L170" s="39"/>
      <c r="M170" s="39">
        <v>2</v>
      </c>
      <c r="N170" s="39"/>
      <c r="O170" s="39">
        <v>2</v>
      </c>
      <c r="P170" s="39"/>
      <c r="Q170" s="39"/>
      <c r="R170" s="39"/>
      <c r="S170" s="39">
        <v>2</v>
      </c>
      <c r="T170" s="39"/>
      <c r="U170" s="39">
        <f t="shared" si="30"/>
        <v>100</v>
      </c>
      <c r="V170" s="39">
        <v>2</v>
      </c>
      <c r="W170" s="39">
        <v>30</v>
      </c>
      <c r="X170" s="51">
        <v>2</v>
      </c>
      <c r="Y170" s="58">
        <f t="shared" si="31"/>
        <v>25</v>
      </c>
      <c r="Z170" s="51"/>
      <c r="AA170" s="51"/>
      <c r="AB170" s="51"/>
      <c r="AC170" s="51"/>
      <c r="AD170" s="51"/>
      <c r="AE170" s="51"/>
    </row>
    <row r="171" spans="1:31" s="36" customFormat="1" x14ac:dyDescent="0.25">
      <c r="A171" s="5" t="s">
        <v>307</v>
      </c>
      <c r="B171" s="17" t="s">
        <v>193</v>
      </c>
      <c r="C171" s="11">
        <v>15.47</v>
      </c>
      <c r="D171" s="39">
        <v>15</v>
      </c>
      <c r="E171" s="39">
        <v>5</v>
      </c>
      <c r="F171" s="40">
        <f t="shared" si="28"/>
        <v>0.3232062055591467</v>
      </c>
      <c r="G171" s="39">
        <v>1</v>
      </c>
      <c r="H171" s="39">
        <f t="shared" si="29"/>
        <v>6.666666666666667</v>
      </c>
      <c r="I171" s="39"/>
      <c r="J171" s="39"/>
      <c r="K171" s="39"/>
      <c r="L171" s="39"/>
      <c r="M171" s="39">
        <v>1</v>
      </c>
      <c r="N171" s="39"/>
      <c r="O171" s="39">
        <v>0</v>
      </c>
      <c r="P171" s="39"/>
      <c r="Q171" s="39"/>
      <c r="R171" s="39"/>
      <c r="S171" s="39"/>
      <c r="T171" s="39"/>
      <c r="U171" s="39">
        <f t="shared" si="30"/>
        <v>0</v>
      </c>
      <c r="V171" s="39">
        <v>1</v>
      </c>
      <c r="W171" s="39">
        <v>30</v>
      </c>
      <c r="X171" s="51">
        <v>1</v>
      </c>
      <c r="Y171" s="58">
        <f t="shared" si="31"/>
        <v>20</v>
      </c>
      <c r="Z171" s="51"/>
      <c r="AA171" s="51"/>
      <c r="AB171" s="51"/>
      <c r="AC171" s="51"/>
      <c r="AD171" s="51"/>
      <c r="AE171" s="51"/>
    </row>
    <row r="172" spans="1:31" s="36" customFormat="1" x14ac:dyDescent="0.25">
      <c r="A172" s="5" t="s">
        <v>308</v>
      </c>
      <c r="B172" s="18" t="s">
        <v>194</v>
      </c>
      <c r="C172" s="11">
        <v>52.087000000000003</v>
      </c>
      <c r="D172" s="39">
        <v>15</v>
      </c>
      <c r="E172" s="39">
        <v>15</v>
      </c>
      <c r="F172" s="40">
        <f t="shared" si="28"/>
        <v>0.28797972622727358</v>
      </c>
      <c r="G172" s="39">
        <v>4</v>
      </c>
      <c r="H172" s="39">
        <f t="shared" si="29"/>
        <v>26.666666666666668</v>
      </c>
      <c r="I172" s="39"/>
      <c r="J172" s="39"/>
      <c r="K172" s="39"/>
      <c r="L172" s="39"/>
      <c r="M172" s="39">
        <v>4</v>
      </c>
      <c r="N172" s="39"/>
      <c r="O172" s="39">
        <v>0</v>
      </c>
      <c r="P172" s="39"/>
      <c r="Q172" s="39"/>
      <c r="R172" s="39"/>
      <c r="S172" s="39"/>
      <c r="T172" s="39"/>
      <c r="U172" s="39">
        <f t="shared" si="30"/>
        <v>0</v>
      </c>
      <c r="V172" s="39">
        <v>4</v>
      </c>
      <c r="W172" s="39">
        <v>30</v>
      </c>
      <c r="X172" s="51">
        <v>4</v>
      </c>
      <c r="Y172" s="58">
        <f t="shared" si="31"/>
        <v>26.666666666666668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309</v>
      </c>
      <c r="B173" s="18" t="s">
        <v>195</v>
      </c>
      <c r="C173" s="9">
        <v>59.41</v>
      </c>
      <c r="D173" s="39">
        <v>0</v>
      </c>
      <c r="E173" s="39">
        <v>0</v>
      </c>
      <c r="F173" s="40">
        <f t="shared" si="28"/>
        <v>0</v>
      </c>
      <c r="G173" s="39">
        <v>0</v>
      </c>
      <c r="H173" s="39">
        <v>0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>
        <v>0</v>
      </c>
      <c r="V173" s="39">
        <v>0</v>
      </c>
      <c r="W173" s="39">
        <v>0</v>
      </c>
      <c r="X173" s="51">
        <v>0</v>
      </c>
      <c r="Y173" s="58">
        <v>0</v>
      </c>
      <c r="Z173" s="51"/>
      <c r="AA173" s="51"/>
      <c r="AB173" s="51"/>
      <c r="AC173" s="51"/>
      <c r="AD173" s="51"/>
      <c r="AE173" s="51"/>
    </row>
    <row r="174" spans="1:31" s="36" customFormat="1" x14ac:dyDescent="0.25">
      <c r="A174" s="5" t="s">
        <v>310</v>
      </c>
      <c r="B174" s="18" t="s">
        <v>196</v>
      </c>
      <c r="C174" s="11">
        <v>56.618000000000002</v>
      </c>
      <c r="D174" s="39">
        <v>9</v>
      </c>
      <c r="E174" s="39">
        <v>10</v>
      </c>
      <c r="F174" s="40">
        <f t="shared" si="28"/>
        <v>0.17662227560139884</v>
      </c>
      <c r="G174" s="39">
        <v>2</v>
      </c>
      <c r="H174" s="39">
        <f t="shared" si="29"/>
        <v>22.222222222222221</v>
      </c>
      <c r="I174" s="39"/>
      <c r="J174" s="39"/>
      <c r="K174" s="39"/>
      <c r="L174" s="39"/>
      <c r="M174" s="39">
        <v>2</v>
      </c>
      <c r="N174" s="39"/>
      <c r="O174" s="39">
        <v>0</v>
      </c>
      <c r="P174" s="39"/>
      <c r="Q174" s="39"/>
      <c r="R174" s="39"/>
      <c r="S174" s="39"/>
      <c r="T174" s="39"/>
      <c r="U174" s="39">
        <f t="shared" si="30"/>
        <v>0</v>
      </c>
      <c r="V174" s="39">
        <v>3</v>
      </c>
      <c r="W174" s="39">
        <v>30</v>
      </c>
      <c r="X174" s="51">
        <v>2</v>
      </c>
      <c r="Y174" s="58">
        <f t="shared" si="31"/>
        <v>20</v>
      </c>
      <c r="Z174" s="51"/>
      <c r="AA174" s="51"/>
      <c r="AB174" s="51"/>
      <c r="AC174" s="51"/>
      <c r="AD174" s="51"/>
      <c r="AE174" s="51"/>
    </row>
    <row r="175" spans="1:31" s="36" customFormat="1" x14ac:dyDescent="0.25">
      <c r="A175" s="5" t="s">
        <v>311</v>
      </c>
      <c r="B175" s="18" t="s">
        <v>197</v>
      </c>
      <c r="C175" s="7">
        <v>40.75</v>
      </c>
      <c r="D175" s="39">
        <v>15</v>
      </c>
      <c r="E175" s="39">
        <v>15</v>
      </c>
      <c r="F175" s="40">
        <f t="shared" si="28"/>
        <v>0.36809815950920244</v>
      </c>
      <c r="G175" s="39">
        <v>4</v>
      </c>
      <c r="H175" s="39">
        <f t="shared" si="29"/>
        <v>26.666666666666668</v>
      </c>
      <c r="I175" s="39"/>
      <c r="J175" s="39"/>
      <c r="K175" s="39"/>
      <c r="L175" s="39"/>
      <c r="M175" s="39">
        <v>4</v>
      </c>
      <c r="N175" s="39"/>
      <c r="O175" s="39">
        <v>0</v>
      </c>
      <c r="P175" s="39"/>
      <c r="Q175" s="39"/>
      <c r="R175" s="39"/>
      <c r="S175" s="39"/>
      <c r="T175" s="39"/>
      <c r="U175" s="39">
        <f t="shared" si="30"/>
        <v>0</v>
      </c>
      <c r="V175" s="39">
        <v>4</v>
      </c>
      <c r="W175" s="39">
        <v>30</v>
      </c>
      <c r="X175" s="51">
        <v>4</v>
      </c>
      <c r="Y175" s="58">
        <f t="shared" si="31"/>
        <v>26.666666666666668</v>
      </c>
      <c r="Z175" s="51"/>
      <c r="AA175" s="51"/>
      <c r="AB175" s="51"/>
      <c r="AC175" s="51"/>
      <c r="AD175" s="51"/>
      <c r="AE175" s="51"/>
    </row>
    <row r="176" spans="1:31" s="36" customFormat="1" x14ac:dyDescent="0.25">
      <c r="A176" s="5" t="s">
        <v>312</v>
      </c>
      <c r="B176" s="19" t="s">
        <v>198</v>
      </c>
      <c r="C176" s="11">
        <v>57.71</v>
      </c>
      <c r="D176" s="39">
        <v>13</v>
      </c>
      <c r="E176" s="39">
        <v>0</v>
      </c>
      <c r="F176" s="40">
        <f t="shared" si="28"/>
        <v>0</v>
      </c>
      <c r="G176" s="39">
        <v>0</v>
      </c>
      <c r="H176" s="39">
        <f t="shared" si="29"/>
        <v>0</v>
      </c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>
        <v>0</v>
      </c>
      <c r="V176" s="39">
        <v>0</v>
      </c>
      <c r="W176" s="39">
        <v>0</v>
      </c>
      <c r="X176" s="51">
        <v>0</v>
      </c>
      <c r="Y176" s="58">
        <v>0</v>
      </c>
      <c r="Z176" s="51"/>
      <c r="AA176" s="51"/>
      <c r="AB176" s="51"/>
      <c r="AC176" s="51"/>
      <c r="AD176" s="51"/>
      <c r="AE176" s="51"/>
    </row>
    <row r="177" spans="1:31" s="36" customFormat="1" x14ac:dyDescent="0.25">
      <c r="A177" s="5" t="s">
        <v>313</v>
      </c>
      <c r="B177" s="19" t="s">
        <v>199</v>
      </c>
      <c r="C177" s="11">
        <v>69.009</v>
      </c>
      <c r="D177" s="39">
        <v>15</v>
      </c>
      <c r="E177" s="39">
        <v>15</v>
      </c>
      <c r="F177" s="40">
        <f t="shared" si="28"/>
        <v>0.2173629526583489</v>
      </c>
      <c r="G177" s="39">
        <v>2</v>
      </c>
      <c r="H177" s="39">
        <f t="shared" si="29"/>
        <v>13.333333333333334</v>
      </c>
      <c r="I177" s="39"/>
      <c r="J177" s="39"/>
      <c r="K177" s="39"/>
      <c r="L177" s="39"/>
      <c r="M177" s="39">
        <v>2</v>
      </c>
      <c r="N177" s="39"/>
      <c r="O177" s="39">
        <v>0</v>
      </c>
      <c r="P177" s="39"/>
      <c r="Q177" s="39"/>
      <c r="R177" s="39"/>
      <c r="S177" s="39"/>
      <c r="T177" s="39"/>
      <c r="U177" s="39">
        <f t="shared" si="30"/>
        <v>0</v>
      </c>
      <c r="V177" s="39">
        <v>4</v>
      </c>
      <c r="W177" s="39">
        <v>30</v>
      </c>
      <c r="X177" s="51">
        <v>2</v>
      </c>
      <c r="Y177" s="58">
        <f t="shared" si="31"/>
        <v>13.333333333333334</v>
      </c>
      <c r="Z177" s="51"/>
      <c r="AA177" s="51"/>
      <c r="AB177" s="51"/>
      <c r="AC177" s="51"/>
      <c r="AD177" s="51"/>
      <c r="AE177" s="51"/>
    </row>
    <row r="178" spans="1:31" s="36" customFormat="1" ht="15.75" x14ac:dyDescent="0.25">
      <c r="A178" s="143" t="s">
        <v>314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</row>
    <row r="179" spans="1:31" s="36" customFormat="1" x14ac:dyDescent="0.25">
      <c r="A179" s="5" t="s">
        <v>231</v>
      </c>
      <c r="B179" s="6" t="s">
        <v>26</v>
      </c>
      <c r="C179" s="11">
        <v>937.18</v>
      </c>
      <c r="D179" s="39">
        <v>512</v>
      </c>
      <c r="E179" s="39">
        <v>379</v>
      </c>
      <c r="F179" s="40">
        <f>E179/C179</f>
        <v>0.40440470347211849</v>
      </c>
      <c r="G179" s="44">
        <v>20</v>
      </c>
      <c r="H179" s="39">
        <f>G179*100/D179</f>
        <v>3.90625</v>
      </c>
      <c r="I179" s="39"/>
      <c r="J179" s="39"/>
      <c r="K179" s="39"/>
      <c r="L179" s="44"/>
      <c r="M179" s="39">
        <v>20</v>
      </c>
      <c r="N179" s="39"/>
      <c r="O179" s="39">
        <v>0</v>
      </c>
      <c r="P179" s="44"/>
      <c r="Q179" s="39"/>
      <c r="R179" s="44"/>
      <c r="S179" s="39"/>
      <c r="T179" s="39"/>
      <c r="U179" s="39">
        <f>O179*100/G179</f>
        <v>0</v>
      </c>
      <c r="V179" s="39">
        <v>113</v>
      </c>
      <c r="W179" s="39">
        <v>30</v>
      </c>
      <c r="X179" s="51">
        <v>113</v>
      </c>
      <c r="Y179" s="58">
        <f>X179*100/E179</f>
        <v>29.815303430079155</v>
      </c>
      <c r="Z179" s="51"/>
      <c r="AA179" s="51"/>
      <c r="AB179" s="51"/>
      <c r="AC179" s="51"/>
      <c r="AD179" s="51">
        <v>113</v>
      </c>
      <c r="AE179" s="51"/>
    </row>
    <row r="180" spans="1:31" s="36" customFormat="1" ht="38.25" x14ac:dyDescent="0.25">
      <c r="A180" s="5" t="s">
        <v>232</v>
      </c>
      <c r="B180" s="6" t="s">
        <v>202</v>
      </c>
      <c r="C180" s="11">
        <v>194.708</v>
      </c>
      <c r="D180" s="39">
        <v>22</v>
      </c>
      <c r="E180" s="39">
        <v>22</v>
      </c>
      <c r="F180" s="40">
        <f>E180/C180</f>
        <v>0.1129897076648109</v>
      </c>
      <c r="G180" s="44">
        <v>6</v>
      </c>
      <c r="H180" s="39">
        <f>G180*100/D180</f>
        <v>27.272727272727273</v>
      </c>
      <c r="I180" s="39"/>
      <c r="J180" s="39"/>
      <c r="K180" s="39"/>
      <c r="L180" s="44"/>
      <c r="M180" s="39">
        <v>6</v>
      </c>
      <c r="N180" s="39"/>
      <c r="O180" s="39">
        <v>0</v>
      </c>
      <c r="P180" s="44"/>
      <c r="Q180" s="39"/>
      <c r="R180" s="44"/>
      <c r="S180" s="39"/>
      <c r="T180" s="39"/>
      <c r="U180" s="39">
        <f>O180*100/G180</f>
        <v>0</v>
      </c>
      <c r="V180" s="39">
        <v>6</v>
      </c>
      <c r="W180" s="39">
        <v>30</v>
      </c>
      <c r="X180" s="51">
        <v>6</v>
      </c>
      <c r="Y180" s="58">
        <f>X180*100/E180</f>
        <v>27.272727272727273</v>
      </c>
      <c r="Z180" s="51"/>
      <c r="AA180" s="51"/>
      <c r="AB180" s="51"/>
      <c r="AC180" s="51"/>
      <c r="AD180" s="51"/>
      <c r="AE180" s="51"/>
    </row>
    <row r="181" spans="1:31" s="36" customFormat="1" ht="38.25" x14ac:dyDescent="0.25">
      <c r="A181" s="5" t="s">
        <v>234</v>
      </c>
      <c r="B181" s="6" t="s">
        <v>204</v>
      </c>
      <c r="C181" s="11">
        <v>79.358000000000004</v>
      </c>
      <c r="D181" s="39">
        <v>18</v>
      </c>
      <c r="E181" s="39">
        <v>18</v>
      </c>
      <c r="F181" s="40">
        <f>E181/C181</f>
        <v>0.22682023236472693</v>
      </c>
      <c r="G181" s="44">
        <v>5</v>
      </c>
      <c r="H181" s="39">
        <f>G181*100/D181</f>
        <v>27.777777777777779</v>
      </c>
      <c r="I181" s="39"/>
      <c r="J181" s="39"/>
      <c r="K181" s="39"/>
      <c r="L181" s="44"/>
      <c r="M181" s="39">
        <v>5</v>
      </c>
      <c r="N181" s="39"/>
      <c r="O181" s="39">
        <v>0</v>
      </c>
      <c r="P181" s="44"/>
      <c r="Q181" s="39"/>
      <c r="R181" s="44"/>
      <c r="S181" s="39"/>
      <c r="T181" s="39"/>
      <c r="U181" s="39">
        <f>O181*100/G181</f>
        <v>0</v>
      </c>
      <c r="V181" s="39">
        <v>5</v>
      </c>
      <c r="W181" s="39">
        <v>30</v>
      </c>
      <c r="X181" s="51">
        <v>5</v>
      </c>
      <c r="Y181" s="58">
        <f>X181*100/E181</f>
        <v>27.777777777777779</v>
      </c>
      <c r="Z181" s="51"/>
      <c r="AA181" s="51"/>
      <c r="AB181" s="51"/>
      <c r="AC181" s="51"/>
      <c r="AD181" s="51"/>
      <c r="AE181" s="51"/>
    </row>
    <row r="182" spans="1:31" s="36" customFormat="1" ht="24" customHeight="1" x14ac:dyDescent="0.25">
      <c r="A182" s="5" t="s">
        <v>236</v>
      </c>
      <c r="B182" s="6" t="s">
        <v>106</v>
      </c>
      <c r="C182" s="11">
        <v>69.006</v>
      </c>
      <c r="D182" s="39">
        <v>0</v>
      </c>
      <c r="E182" s="39">
        <v>270</v>
      </c>
      <c r="F182" s="40">
        <f>E182/C182</f>
        <v>3.9127032431962436</v>
      </c>
      <c r="G182" s="44">
        <v>0</v>
      </c>
      <c r="H182" s="39" t="e">
        <f>G182*100/D182</f>
        <v>#DIV/0!</v>
      </c>
      <c r="I182" s="39"/>
      <c r="J182" s="39"/>
      <c r="K182" s="39"/>
      <c r="L182" s="44"/>
      <c r="M182" s="39"/>
      <c r="N182" s="39"/>
      <c r="O182" s="39"/>
      <c r="P182" s="44"/>
      <c r="Q182" s="39"/>
      <c r="R182" s="44"/>
      <c r="S182" s="39"/>
      <c r="T182" s="39"/>
      <c r="U182" s="39" t="e">
        <f>O182*100/G182</f>
        <v>#DIV/0!</v>
      </c>
      <c r="V182" s="39">
        <v>81</v>
      </c>
      <c r="W182" s="39">
        <v>30</v>
      </c>
      <c r="X182" s="51">
        <v>5</v>
      </c>
      <c r="Y182" s="58">
        <f>X182*100/E182</f>
        <v>1.8518518518518519</v>
      </c>
      <c r="Z182" s="51"/>
      <c r="AA182" s="51"/>
      <c r="AB182" s="51"/>
      <c r="AC182" s="51"/>
      <c r="AD182" s="51"/>
      <c r="AE182" s="51"/>
    </row>
    <row r="183" spans="1:31" s="36" customFormat="1" ht="15.75" x14ac:dyDescent="0.25">
      <c r="A183" s="143" t="s">
        <v>315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</row>
    <row r="184" spans="1:31" s="36" customFormat="1" ht="15.75" x14ac:dyDescent="0.25">
      <c r="A184" s="5" t="s">
        <v>239</v>
      </c>
      <c r="B184" s="6" t="s">
        <v>45</v>
      </c>
      <c r="C184" s="11">
        <v>191.70400000000001</v>
      </c>
      <c r="D184" s="29">
        <v>15</v>
      </c>
      <c r="E184" s="29">
        <v>11</v>
      </c>
      <c r="F184" s="30">
        <f>E184/C184</f>
        <v>5.7380127696865998E-2</v>
      </c>
      <c r="G184" s="29">
        <v>4</v>
      </c>
      <c r="H184" s="29">
        <f>G184*100/D184</f>
        <v>26.666666666666668</v>
      </c>
      <c r="I184" s="29"/>
      <c r="J184" s="29"/>
      <c r="K184" s="29"/>
      <c r="L184" s="29"/>
      <c r="M184" s="29">
        <v>4</v>
      </c>
      <c r="N184" s="29"/>
      <c r="O184" s="29">
        <v>0</v>
      </c>
      <c r="P184" s="29"/>
      <c r="Q184" s="29"/>
      <c r="R184" s="29"/>
      <c r="S184" s="29"/>
      <c r="T184" s="29"/>
      <c r="U184" s="29">
        <f>O184*100/G184</f>
        <v>0</v>
      </c>
      <c r="V184" s="29">
        <v>3</v>
      </c>
      <c r="W184" s="29">
        <v>30</v>
      </c>
      <c r="X184" s="42">
        <v>3</v>
      </c>
      <c r="Y184" s="50">
        <f>X184*100/E184</f>
        <v>27.272727272727273</v>
      </c>
      <c r="Z184" s="42">
        <v>0</v>
      </c>
      <c r="AA184" s="42">
        <v>0</v>
      </c>
      <c r="AB184" s="42">
        <v>0</v>
      </c>
      <c r="AC184" s="42">
        <v>0</v>
      </c>
      <c r="AD184" s="42">
        <v>3</v>
      </c>
      <c r="AE184" s="42">
        <v>0</v>
      </c>
    </row>
    <row r="185" spans="1:31" s="36" customFormat="1" ht="38.25" x14ac:dyDescent="0.25">
      <c r="A185" s="5" t="s">
        <v>240</v>
      </c>
      <c r="B185" s="6" t="s">
        <v>208</v>
      </c>
      <c r="C185" s="11">
        <v>89.71</v>
      </c>
      <c r="D185" s="29">
        <v>24</v>
      </c>
      <c r="E185" s="29">
        <v>25</v>
      </c>
      <c r="F185" s="30">
        <f t="shared" ref="F185:F196" si="32">E185/C185</f>
        <v>0.27867573291717757</v>
      </c>
      <c r="G185" s="29">
        <v>7</v>
      </c>
      <c r="H185" s="29">
        <f t="shared" ref="H185:H196" si="33">G185*100/D185</f>
        <v>29.166666666666668</v>
      </c>
      <c r="I185" s="29"/>
      <c r="J185" s="29"/>
      <c r="K185" s="29"/>
      <c r="L185" s="29"/>
      <c r="M185" s="29">
        <v>7</v>
      </c>
      <c r="N185" s="29"/>
      <c r="O185" s="29">
        <v>0</v>
      </c>
      <c r="P185" s="29"/>
      <c r="Q185" s="29"/>
      <c r="R185" s="29"/>
      <c r="S185" s="29"/>
      <c r="T185" s="29"/>
      <c r="U185" s="29">
        <f t="shared" ref="U185:U196" si="34">O185*100/G185</f>
        <v>0</v>
      </c>
      <c r="V185" s="29">
        <v>7</v>
      </c>
      <c r="W185" s="29">
        <v>30</v>
      </c>
      <c r="X185" s="42">
        <v>7</v>
      </c>
      <c r="Y185" s="50">
        <f t="shared" ref="Y185:Y196" si="35">X185*100/E185</f>
        <v>28</v>
      </c>
      <c r="Z185" s="42"/>
      <c r="AA185" s="42"/>
      <c r="AB185" s="42"/>
      <c r="AC185" s="42"/>
      <c r="AD185" s="42"/>
      <c r="AE185" s="42"/>
    </row>
    <row r="186" spans="1:31" s="36" customFormat="1" ht="38.25" x14ac:dyDescent="0.25">
      <c r="A186" s="5" t="s">
        <v>242</v>
      </c>
      <c r="B186" s="6" t="s">
        <v>210</v>
      </c>
      <c r="C186" s="9">
        <v>105.1</v>
      </c>
      <c r="D186" s="29">
        <v>17</v>
      </c>
      <c r="E186" s="29">
        <v>15</v>
      </c>
      <c r="F186" s="30">
        <f t="shared" si="32"/>
        <v>0.14272121788772599</v>
      </c>
      <c r="G186" s="29">
        <v>5</v>
      </c>
      <c r="H186" s="29">
        <f t="shared" si="33"/>
        <v>29.411764705882351</v>
      </c>
      <c r="I186" s="29"/>
      <c r="J186" s="29"/>
      <c r="K186" s="29"/>
      <c r="L186" s="29"/>
      <c r="M186" s="29">
        <v>5</v>
      </c>
      <c r="N186" s="29"/>
      <c r="O186" s="29">
        <v>0</v>
      </c>
      <c r="P186" s="29"/>
      <c r="Q186" s="29"/>
      <c r="R186" s="29"/>
      <c r="S186" s="29"/>
      <c r="T186" s="29"/>
      <c r="U186" s="29">
        <f t="shared" si="34"/>
        <v>0</v>
      </c>
      <c r="V186" s="29">
        <v>4</v>
      </c>
      <c r="W186" s="29">
        <v>30</v>
      </c>
      <c r="X186" s="42">
        <v>4</v>
      </c>
      <c r="Y186" s="50">
        <f t="shared" si="35"/>
        <v>26.666666666666668</v>
      </c>
      <c r="Z186" s="42"/>
      <c r="AA186" s="42"/>
      <c r="AB186" s="42"/>
      <c r="AC186" s="42"/>
      <c r="AD186" s="42"/>
      <c r="AE186" s="42"/>
    </row>
    <row r="187" spans="1:31" s="36" customFormat="1" ht="38.25" x14ac:dyDescent="0.25">
      <c r="A187" s="5" t="s">
        <v>316</v>
      </c>
      <c r="B187" s="6" t="s">
        <v>212</v>
      </c>
      <c r="C187" s="9">
        <v>122.196</v>
      </c>
      <c r="D187" s="29">
        <v>27</v>
      </c>
      <c r="E187" s="29">
        <v>22</v>
      </c>
      <c r="F187" s="30">
        <f t="shared" si="32"/>
        <v>0.18003862646895152</v>
      </c>
      <c r="G187" s="29">
        <v>6</v>
      </c>
      <c r="H187" s="29">
        <f t="shared" si="33"/>
        <v>22.222222222222221</v>
      </c>
      <c r="I187" s="29"/>
      <c r="J187" s="29"/>
      <c r="K187" s="29"/>
      <c r="L187" s="29"/>
      <c r="M187" s="29">
        <v>6</v>
      </c>
      <c r="N187" s="29"/>
      <c r="O187" s="29">
        <v>0</v>
      </c>
      <c r="P187" s="29"/>
      <c r="Q187" s="29"/>
      <c r="R187" s="29"/>
      <c r="S187" s="29"/>
      <c r="T187" s="29"/>
      <c r="U187" s="29">
        <f t="shared" si="34"/>
        <v>0</v>
      </c>
      <c r="V187" s="29">
        <v>6</v>
      </c>
      <c r="W187" s="29">
        <v>30</v>
      </c>
      <c r="X187" s="42">
        <v>6</v>
      </c>
      <c r="Y187" s="50">
        <f t="shared" si="35"/>
        <v>27.272727272727273</v>
      </c>
      <c r="Z187" s="42"/>
      <c r="AA187" s="42"/>
      <c r="AB187" s="42"/>
      <c r="AC187" s="42"/>
      <c r="AD187" s="42"/>
      <c r="AE187" s="42"/>
    </row>
    <row r="188" spans="1:31" s="36" customFormat="1" ht="38.25" x14ac:dyDescent="0.25">
      <c r="A188" s="5" t="s">
        <v>317</v>
      </c>
      <c r="B188" s="6" t="s">
        <v>214</v>
      </c>
      <c r="C188" s="11">
        <v>78.5</v>
      </c>
      <c r="D188" s="29">
        <v>17</v>
      </c>
      <c r="E188" s="29">
        <v>14</v>
      </c>
      <c r="F188" s="30">
        <f t="shared" si="32"/>
        <v>0.17834394904458598</v>
      </c>
      <c r="G188" s="29">
        <v>5</v>
      </c>
      <c r="H188" s="29">
        <f t="shared" si="33"/>
        <v>29.411764705882351</v>
      </c>
      <c r="I188" s="29"/>
      <c r="J188" s="29"/>
      <c r="K188" s="29"/>
      <c r="L188" s="29"/>
      <c r="M188" s="29">
        <v>5</v>
      </c>
      <c r="N188" s="29"/>
      <c r="O188" s="29">
        <v>0</v>
      </c>
      <c r="P188" s="29"/>
      <c r="Q188" s="29"/>
      <c r="R188" s="29"/>
      <c r="S188" s="29"/>
      <c r="T188" s="29"/>
      <c r="U188" s="29">
        <f t="shared" si="34"/>
        <v>0</v>
      </c>
      <c r="V188" s="29">
        <v>4</v>
      </c>
      <c r="W188" s="29">
        <v>30</v>
      </c>
      <c r="X188" s="42">
        <v>4</v>
      </c>
      <c r="Y188" s="50">
        <f t="shared" si="35"/>
        <v>28.571428571428573</v>
      </c>
      <c r="Z188" s="42"/>
      <c r="AA188" s="42"/>
      <c r="AB188" s="42"/>
      <c r="AC188" s="42"/>
      <c r="AD188" s="42"/>
      <c r="AE188" s="42"/>
    </row>
    <row r="189" spans="1:31" s="36" customFormat="1" ht="38.25" x14ac:dyDescent="0.25">
      <c r="A189" s="5" t="s">
        <v>318</v>
      </c>
      <c r="B189" s="6" t="s">
        <v>216</v>
      </c>
      <c r="C189" s="7">
        <v>81</v>
      </c>
      <c r="D189" s="29">
        <v>28</v>
      </c>
      <c r="E189" s="29">
        <v>24</v>
      </c>
      <c r="F189" s="30">
        <f t="shared" si="32"/>
        <v>0.29629629629629628</v>
      </c>
      <c r="G189" s="29">
        <v>8</v>
      </c>
      <c r="H189" s="29">
        <f t="shared" si="33"/>
        <v>28.571428571428573</v>
      </c>
      <c r="I189" s="29"/>
      <c r="J189" s="29"/>
      <c r="K189" s="29"/>
      <c r="L189" s="29"/>
      <c r="M189" s="29">
        <v>8</v>
      </c>
      <c r="N189" s="29"/>
      <c r="O189" s="29">
        <v>1</v>
      </c>
      <c r="P189" s="29"/>
      <c r="Q189" s="29"/>
      <c r="R189" s="29"/>
      <c r="S189" s="29">
        <v>1</v>
      </c>
      <c r="T189" s="29"/>
      <c r="U189" s="29">
        <f t="shared" si="34"/>
        <v>12.5</v>
      </c>
      <c r="V189" s="29">
        <v>7</v>
      </c>
      <c r="W189" s="29">
        <v>30</v>
      </c>
      <c r="X189" s="42">
        <v>7</v>
      </c>
      <c r="Y189" s="50">
        <f t="shared" si="35"/>
        <v>29.166666666666668</v>
      </c>
      <c r="Z189" s="42"/>
      <c r="AA189" s="42"/>
      <c r="AB189" s="42"/>
      <c r="AC189" s="42"/>
      <c r="AD189" s="42"/>
      <c r="AE189" s="42"/>
    </row>
    <row r="190" spans="1:31" s="36" customFormat="1" ht="38.25" x14ac:dyDescent="0.25">
      <c r="A190" s="5" t="s">
        <v>319</v>
      </c>
      <c r="B190" s="6" t="s">
        <v>218</v>
      </c>
      <c r="C190" s="11">
        <v>49.628</v>
      </c>
      <c r="D190" s="29">
        <v>35</v>
      </c>
      <c r="E190" s="29">
        <v>35</v>
      </c>
      <c r="F190" s="30">
        <f t="shared" si="32"/>
        <v>0.70524703796244059</v>
      </c>
      <c r="G190" s="29">
        <v>3</v>
      </c>
      <c r="H190" s="29">
        <f t="shared" si="33"/>
        <v>8.5714285714285712</v>
      </c>
      <c r="I190" s="29"/>
      <c r="J190" s="29"/>
      <c r="K190" s="29"/>
      <c r="L190" s="29"/>
      <c r="M190" s="29">
        <v>3</v>
      </c>
      <c r="N190" s="29"/>
      <c r="O190" s="29">
        <v>0</v>
      </c>
      <c r="P190" s="29"/>
      <c r="Q190" s="29"/>
      <c r="R190" s="29"/>
      <c r="S190" s="29"/>
      <c r="T190" s="29"/>
      <c r="U190" s="29">
        <f t="shared" si="34"/>
        <v>0</v>
      </c>
      <c r="V190" s="29">
        <v>10</v>
      </c>
      <c r="W190" s="29">
        <v>30</v>
      </c>
      <c r="X190" s="42">
        <v>3</v>
      </c>
      <c r="Y190" s="50">
        <f t="shared" si="35"/>
        <v>8.5714285714285712</v>
      </c>
      <c r="Z190" s="42"/>
      <c r="AA190" s="42"/>
      <c r="AB190" s="42"/>
      <c r="AC190" s="42"/>
      <c r="AD190" s="42"/>
      <c r="AE190" s="42"/>
    </row>
    <row r="191" spans="1:31" s="36" customFormat="1" ht="38.25" x14ac:dyDescent="0.25">
      <c r="A191" s="5" t="s">
        <v>320</v>
      </c>
      <c r="B191" s="6" t="s">
        <v>220</v>
      </c>
      <c r="C191" s="11">
        <v>66.254999999999995</v>
      </c>
      <c r="D191" s="29">
        <v>4</v>
      </c>
      <c r="E191" s="29">
        <v>7</v>
      </c>
      <c r="F191" s="30">
        <f t="shared" si="32"/>
        <v>0.10565240359218173</v>
      </c>
      <c r="G191" s="29">
        <v>1</v>
      </c>
      <c r="H191" s="29">
        <f t="shared" si="33"/>
        <v>25</v>
      </c>
      <c r="I191" s="29"/>
      <c r="J191" s="29"/>
      <c r="K191" s="29"/>
      <c r="L191" s="29"/>
      <c r="M191" s="29">
        <v>1</v>
      </c>
      <c r="N191" s="29"/>
      <c r="O191" s="29">
        <v>0</v>
      </c>
      <c r="P191" s="29"/>
      <c r="Q191" s="29"/>
      <c r="R191" s="29"/>
      <c r="S191" s="29"/>
      <c r="T191" s="29"/>
      <c r="U191" s="29">
        <f t="shared" si="34"/>
        <v>0</v>
      </c>
      <c r="V191" s="29">
        <v>2</v>
      </c>
      <c r="W191" s="29">
        <v>30</v>
      </c>
      <c r="X191" s="42">
        <v>1</v>
      </c>
      <c r="Y191" s="50">
        <f t="shared" si="35"/>
        <v>14.285714285714286</v>
      </c>
      <c r="Z191" s="42"/>
      <c r="AA191" s="42"/>
      <c r="AB191" s="42"/>
      <c r="AC191" s="42"/>
      <c r="AD191" s="42"/>
      <c r="AE191" s="42"/>
    </row>
    <row r="192" spans="1:31" s="36" customFormat="1" ht="38.25" x14ac:dyDescent="0.25">
      <c r="A192" s="5" t="s">
        <v>321</v>
      </c>
      <c r="B192" s="6" t="s">
        <v>222</v>
      </c>
      <c r="C192" s="11">
        <v>34.526000000000003</v>
      </c>
      <c r="D192" s="29">
        <v>40</v>
      </c>
      <c r="E192" s="29">
        <v>40</v>
      </c>
      <c r="F192" s="30">
        <f t="shared" si="32"/>
        <v>1.1585471818339801</v>
      </c>
      <c r="G192" s="29">
        <v>7</v>
      </c>
      <c r="H192" s="29">
        <f t="shared" si="33"/>
        <v>17.5</v>
      </c>
      <c r="I192" s="29"/>
      <c r="J192" s="29"/>
      <c r="K192" s="29"/>
      <c r="L192" s="29"/>
      <c r="M192" s="29">
        <v>7</v>
      </c>
      <c r="N192" s="29"/>
      <c r="O192" s="29">
        <v>0</v>
      </c>
      <c r="P192" s="29"/>
      <c r="Q192" s="29"/>
      <c r="R192" s="29"/>
      <c r="S192" s="29"/>
      <c r="T192" s="29"/>
      <c r="U192" s="29">
        <f t="shared" si="34"/>
        <v>0</v>
      </c>
      <c r="V192" s="29">
        <v>12</v>
      </c>
      <c r="W192" s="29">
        <v>30</v>
      </c>
      <c r="X192" s="42">
        <v>12</v>
      </c>
      <c r="Y192" s="50">
        <f t="shared" si="35"/>
        <v>30</v>
      </c>
      <c r="Z192" s="42"/>
      <c r="AA192" s="42"/>
      <c r="AB192" s="42"/>
      <c r="AC192" s="42"/>
      <c r="AD192" s="42"/>
      <c r="AE192" s="42"/>
    </row>
    <row r="193" spans="1:31" s="36" customFormat="1" ht="15.75" x14ac:dyDescent="0.25">
      <c r="A193" s="5" t="s">
        <v>322</v>
      </c>
      <c r="B193" s="6" t="s">
        <v>224</v>
      </c>
      <c r="C193" s="11">
        <v>12.46</v>
      </c>
      <c r="D193" s="29">
        <v>28</v>
      </c>
      <c r="E193" s="29">
        <v>26</v>
      </c>
      <c r="F193" s="30">
        <f t="shared" si="32"/>
        <v>2.086677367576244</v>
      </c>
      <c r="G193" s="29">
        <v>0</v>
      </c>
      <c r="H193" s="29">
        <f t="shared" si="33"/>
        <v>0</v>
      </c>
      <c r="I193" s="29"/>
      <c r="J193" s="29"/>
      <c r="K193" s="29"/>
      <c r="L193" s="29"/>
      <c r="M193" s="29"/>
      <c r="N193" s="29"/>
      <c r="O193" s="29">
        <v>1</v>
      </c>
      <c r="P193" s="29"/>
      <c r="Q193" s="29"/>
      <c r="R193" s="29"/>
      <c r="S193" s="29">
        <v>1</v>
      </c>
      <c r="T193" s="29"/>
      <c r="U193" s="29" t="e">
        <f t="shared" si="34"/>
        <v>#DIV/0!</v>
      </c>
      <c r="V193" s="29">
        <v>7</v>
      </c>
      <c r="W193" s="29">
        <v>30</v>
      </c>
      <c r="X193" s="42">
        <v>7</v>
      </c>
      <c r="Y193" s="50">
        <f t="shared" si="35"/>
        <v>26.923076923076923</v>
      </c>
      <c r="Z193" s="42"/>
      <c r="AA193" s="42"/>
      <c r="AB193" s="42"/>
      <c r="AC193" s="42"/>
      <c r="AD193" s="42"/>
      <c r="AE193" s="42"/>
    </row>
    <row r="194" spans="1:31" s="36" customFormat="1" ht="15.75" x14ac:dyDescent="0.25">
      <c r="A194" s="5" t="s">
        <v>323</v>
      </c>
      <c r="B194" s="6" t="s">
        <v>225</v>
      </c>
      <c r="C194" s="11">
        <v>11.24</v>
      </c>
      <c r="D194" s="29">
        <v>22</v>
      </c>
      <c r="E194" s="29">
        <v>26</v>
      </c>
      <c r="F194" s="30">
        <f t="shared" si="32"/>
        <v>2.3131672597864767</v>
      </c>
      <c r="G194" s="29">
        <v>2</v>
      </c>
      <c r="H194" s="29">
        <f t="shared" si="33"/>
        <v>9.0909090909090917</v>
      </c>
      <c r="I194" s="29"/>
      <c r="J194" s="29"/>
      <c r="K194" s="29"/>
      <c r="L194" s="29"/>
      <c r="M194" s="29">
        <v>2</v>
      </c>
      <c r="N194" s="29"/>
      <c r="O194" s="29">
        <v>0</v>
      </c>
      <c r="P194" s="29"/>
      <c r="Q194" s="29"/>
      <c r="R194" s="29"/>
      <c r="S194" s="29"/>
      <c r="T194" s="29"/>
      <c r="U194" s="29">
        <f t="shared" si="34"/>
        <v>0</v>
      </c>
      <c r="V194" s="29">
        <v>7</v>
      </c>
      <c r="W194" s="29">
        <v>30</v>
      </c>
      <c r="X194" s="42">
        <v>7</v>
      </c>
      <c r="Y194" s="50">
        <f t="shared" si="35"/>
        <v>26.923076923076923</v>
      </c>
      <c r="Z194" s="42"/>
      <c r="AA194" s="42"/>
      <c r="AB194" s="42"/>
      <c r="AC194" s="42"/>
      <c r="AD194" s="42"/>
      <c r="AE194" s="42"/>
    </row>
    <row r="195" spans="1:31" s="36" customFormat="1" ht="15.75" x14ac:dyDescent="0.25">
      <c r="A195" s="5" t="s">
        <v>324</v>
      </c>
      <c r="B195" s="6" t="s">
        <v>226</v>
      </c>
      <c r="C195" s="7">
        <v>15.074999999999999</v>
      </c>
      <c r="D195" s="29"/>
      <c r="E195" s="29"/>
      <c r="F195" s="30">
        <f t="shared" si="32"/>
        <v>0</v>
      </c>
      <c r="G195" s="29">
        <v>1</v>
      </c>
      <c r="H195" s="29" t="e">
        <f t="shared" si="33"/>
        <v>#DIV/0!</v>
      </c>
      <c r="I195" s="29"/>
      <c r="J195" s="29"/>
      <c r="K195" s="29"/>
      <c r="L195" s="29"/>
      <c r="M195" s="29">
        <v>1</v>
      </c>
      <c r="N195" s="29"/>
      <c r="O195" s="29"/>
      <c r="P195" s="29"/>
      <c r="Q195" s="29"/>
      <c r="R195" s="29"/>
      <c r="S195" s="29"/>
      <c r="T195" s="29"/>
      <c r="U195" s="29">
        <f t="shared" si="34"/>
        <v>0</v>
      </c>
      <c r="V195" s="29"/>
      <c r="W195" s="29"/>
      <c r="X195" s="42"/>
      <c r="Y195" s="42"/>
      <c r="Z195" s="42"/>
      <c r="AA195" s="42"/>
      <c r="AB195" s="42"/>
      <c r="AC195" s="42"/>
      <c r="AD195" s="42"/>
      <c r="AE195" s="42"/>
    </row>
    <row r="196" spans="1:31" s="36" customFormat="1" ht="15.75" x14ac:dyDescent="0.25">
      <c r="A196" s="5" t="s">
        <v>325</v>
      </c>
      <c r="B196" s="6" t="s">
        <v>227</v>
      </c>
      <c r="C196" s="11">
        <v>48.601999999999997</v>
      </c>
      <c r="D196" s="29">
        <v>11</v>
      </c>
      <c r="E196" s="29">
        <v>11</v>
      </c>
      <c r="F196" s="30">
        <f t="shared" si="32"/>
        <v>0.22632813464466484</v>
      </c>
      <c r="G196" s="29">
        <v>3</v>
      </c>
      <c r="H196" s="29">
        <f t="shared" si="33"/>
        <v>27.272727272727273</v>
      </c>
      <c r="I196" s="29"/>
      <c r="J196" s="29"/>
      <c r="K196" s="29"/>
      <c r="L196" s="29"/>
      <c r="M196" s="29">
        <v>3</v>
      </c>
      <c r="N196" s="29"/>
      <c r="O196" s="29">
        <v>1</v>
      </c>
      <c r="P196" s="29"/>
      <c r="Q196" s="29"/>
      <c r="R196" s="29"/>
      <c r="S196" s="29">
        <v>1</v>
      </c>
      <c r="T196" s="29"/>
      <c r="U196" s="29">
        <f t="shared" si="34"/>
        <v>33.333333333333336</v>
      </c>
      <c r="V196" s="29">
        <v>3</v>
      </c>
      <c r="W196" s="29">
        <v>30</v>
      </c>
      <c r="X196" s="42">
        <v>3</v>
      </c>
      <c r="Y196" s="50">
        <f t="shared" si="35"/>
        <v>27.272727272727273</v>
      </c>
      <c r="Z196" s="42"/>
      <c r="AA196" s="42"/>
      <c r="AB196" s="42"/>
      <c r="AC196" s="42"/>
      <c r="AD196" s="42"/>
      <c r="AE196" s="42"/>
    </row>
    <row r="197" spans="1:31" s="36" customFormat="1" ht="15.75" x14ac:dyDescent="0.25">
      <c r="A197" s="143" t="s">
        <v>326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 ht="15.75" x14ac:dyDescent="0.25">
      <c r="A198" s="5" t="s">
        <v>244</v>
      </c>
      <c r="B198" s="6" t="s">
        <v>45</v>
      </c>
      <c r="C198" s="11">
        <v>0</v>
      </c>
      <c r="D198" s="29">
        <v>0</v>
      </c>
      <c r="E198" s="29">
        <v>0</v>
      </c>
      <c r="F198" s="29" t="e">
        <f>E198/C198</f>
        <v>#DIV/0!</v>
      </c>
      <c r="G198" s="29">
        <v>0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42"/>
      <c r="Y198" s="42"/>
      <c r="Z198" s="42"/>
      <c r="AA198" s="42"/>
      <c r="AB198" s="42"/>
      <c r="AC198" s="42"/>
      <c r="AD198" s="60"/>
      <c r="AE198" s="60"/>
    </row>
    <row r="199" spans="1:31" s="36" customFormat="1" ht="38.25" x14ac:dyDescent="0.25">
      <c r="A199" s="5" t="s">
        <v>245</v>
      </c>
      <c r="B199" s="6" t="s">
        <v>230</v>
      </c>
      <c r="C199" s="11">
        <v>384.79300000000001</v>
      </c>
      <c r="D199" s="29">
        <v>28</v>
      </c>
      <c r="E199" s="29">
        <v>28</v>
      </c>
      <c r="F199" s="30">
        <f>E199/C199</f>
        <v>7.2766396478106413E-2</v>
      </c>
      <c r="G199" s="29">
        <v>8</v>
      </c>
      <c r="H199" s="29">
        <f>G199*100/D199</f>
        <v>28.571428571428573</v>
      </c>
      <c r="I199" s="29"/>
      <c r="J199" s="29"/>
      <c r="K199" s="29"/>
      <c r="L199" s="29"/>
      <c r="M199" s="29">
        <v>8</v>
      </c>
      <c r="N199" s="29"/>
      <c r="O199" s="29">
        <v>0</v>
      </c>
      <c r="P199" s="29"/>
      <c r="Q199" s="29"/>
      <c r="R199" s="29"/>
      <c r="S199" s="29"/>
      <c r="T199" s="29"/>
      <c r="U199" s="29">
        <f>O199*100/G199</f>
        <v>0</v>
      </c>
      <c r="V199" s="29">
        <v>8</v>
      </c>
      <c r="W199" s="29">
        <v>30</v>
      </c>
      <c r="X199" s="42">
        <v>8</v>
      </c>
      <c r="Y199" s="50">
        <f>X199*100/E199</f>
        <v>28.571428571428573</v>
      </c>
      <c r="Z199" s="42"/>
      <c r="AA199" s="42"/>
      <c r="AB199" s="42"/>
      <c r="AC199" s="42"/>
      <c r="AD199" s="60"/>
      <c r="AE199" s="60"/>
    </row>
    <row r="200" spans="1:31" s="36" customFormat="1" ht="15.75" x14ac:dyDescent="0.25">
      <c r="A200" s="143" t="s">
        <v>327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</row>
    <row r="201" spans="1:31" s="36" customFormat="1" x14ac:dyDescent="0.25">
      <c r="A201" s="5" t="s">
        <v>251</v>
      </c>
      <c r="B201" s="6" t="s">
        <v>26</v>
      </c>
      <c r="C201" s="11">
        <v>247.73150000000001</v>
      </c>
      <c r="D201" s="39">
        <v>0</v>
      </c>
      <c r="E201" s="39">
        <v>0</v>
      </c>
      <c r="F201" s="40">
        <f>E201/C201</f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</row>
    <row r="202" spans="1:31" s="36" customFormat="1" ht="38.25" x14ac:dyDescent="0.25">
      <c r="A202" s="5" t="s">
        <v>328</v>
      </c>
      <c r="B202" s="6" t="s">
        <v>233</v>
      </c>
      <c r="C202" s="11">
        <v>201.547</v>
      </c>
      <c r="D202" s="39">
        <v>0</v>
      </c>
      <c r="E202" s="39">
        <v>0</v>
      </c>
      <c r="F202" s="40">
        <f>E202/C202</f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51"/>
      <c r="AA202" s="51"/>
      <c r="AB202" s="51"/>
      <c r="AC202" s="51"/>
      <c r="AD202" s="51"/>
      <c r="AE202" s="51"/>
    </row>
    <row r="203" spans="1:31" s="36" customFormat="1" ht="38.25" x14ac:dyDescent="0.25">
      <c r="A203" s="5" t="s">
        <v>329</v>
      </c>
      <c r="B203" s="6" t="s">
        <v>235</v>
      </c>
      <c r="C203" s="11">
        <v>131.56899999999999</v>
      </c>
      <c r="D203" s="39">
        <v>9</v>
      </c>
      <c r="E203" s="39">
        <v>6</v>
      </c>
      <c r="F203" s="40">
        <f>E203/C203</f>
        <v>4.5603447620640121E-2</v>
      </c>
      <c r="G203" s="39">
        <v>1</v>
      </c>
      <c r="H203" s="39">
        <f>G203*100/D203</f>
        <v>11.111111111111111</v>
      </c>
      <c r="I203" s="39"/>
      <c r="J203" s="39"/>
      <c r="K203" s="39"/>
      <c r="L203" s="39"/>
      <c r="M203" s="39">
        <v>1</v>
      </c>
      <c r="N203" s="39"/>
      <c r="O203" s="39">
        <v>0</v>
      </c>
      <c r="P203" s="39"/>
      <c r="Q203" s="39"/>
      <c r="R203" s="39"/>
      <c r="S203" s="39"/>
      <c r="T203" s="39"/>
      <c r="U203" s="39">
        <f t="shared" ref="U203:U205" si="36">O203*100/G203</f>
        <v>0</v>
      </c>
      <c r="V203" s="39">
        <v>1</v>
      </c>
      <c r="W203" s="39">
        <v>30</v>
      </c>
      <c r="X203" s="51">
        <v>1</v>
      </c>
      <c r="Y203" s="58">
        <f>X203*100/E203</f>
        <v>16.666666666666668</v>
      </c>
      <c r="Z203" s="51"/>
      <c r="AA203" s="51"/>
      <c r="AB203" s="51"/>
      <c r="AC203" s="51"/>
      <c r="AD203" s="51"/>
      <c r="AE203" s="51"/>
    </row>
    <row r="204" spans="1:31" s="36" customFormat="1" x14ac:dyDescent="0.25">
      <c r="A204" s="5" t="s">
        <v>330</v>
      </c>
      <c r="B204" s="6" t="s">
        <v>237</v>
      </c>
      <c r="C204" s="11">
        <v>7.78</v>
      </c>
      <c r="D204" s="39">
        <v>2</v>
      </c>
      <c r="E204" s="39">
        <v>15</v>
      </c>
      <c r="F204" s="40">
        <f>E204/C204</f>
        <v>1.9280205655526992</v>
      </c>
      <c r="G204" s="39">
        <v>0</v>
      </c>
      <c r="H204" s="39">
        <f>G204*100/D204</f>
        <v>0</v>
      </c>
      <c r="I204" s="39"/>
      <c r="J204" s="39"/>
      <c r="K204" s="39"/>
      <c r="L204" s="39"/>
      <c r="M204" s="39"/>
      <c r="N204" s="39"/>
      <c r="O204" s="39">
        <v>0</v>
      </c>
      <c r="P204" s="39"/>
      <c r="Q204" s="39"/>
      <c r="R204" s="39"/>
      <c r="S204" s="39"/>
      <c r="T204" s="39"/>
      <c r="U204" s="39" t="e">
        <f t="shared" si="36"/>
        <v>#DIV/0!</v>
      </c>
      <c r="V204" s="39">
        <v>0</v>
      </c>
      <c r="W204" s="39">
        <v>30</v>
      </c>
      <c r="X204" s="51">
        <v>0</v>
      </c>
      <c r="Y204" s="58">
        <f>X204*100/E204</f>
        <v>0</v>
      </c>
      <c r="Z204" s="51"/>
      <c r="AA204" s="51"/>
      <c r="AB204" s="51"/>
      <c r="AC204" s="51"/>
      <c r="AD204" s="51"/>
      <c r="AE204" s="51"/>
    </row>
    <row r="205" spans="1:31" s="36" customFormat="1" x14ac:dyDescent="0.25">
      <c r="A205" s="5" t="s">
        <v>331</v>
      </c>
      <c r="B205" s="6" t="s">
        <v>238</v>
      </c>
      <c r="C205" s="11">
        <v>4.37</v>
      </c>
      <c r="D205" s="39">
        <v>3</v>
      </c>
      <c r="E205" s="39">
        <v>4</v>
      </c>
      <c r="F205" s="40">
        <f>E205/C205</f>
        <v>0.91533180778032031</v>
      </c>
      <c r="G205" s="39">
        <v>0</v>
      </c>
      <c r="H205" s="39">
        <f>G205*100/D205</f>
        <v>0</v>
      </c>
      <c r="I205" s="39"/>
      <c r="J205" s="39"/>
      <c r="K205" s="39"/>
      <c r="L205" s="39"/>
      <c r="M205" s="39"/>
      <c r="N205" s="39"/>
      <c r="O205" s="39">
        <v>0</v>
      </c>
      <c r="P205" s="39"/>
      <c r="Q205" s="39"/>
      <c r="R205" s="39"/>
      <c r="S205" s="39"/>
      <c r="T205" s="39"/>
      <c r="U205" s="39" t="e">
        <f t="shared" si="36"/>
        <v>#DIV/0!</v>
      </c>
      <c r="V205" s="39">
        <v>1</v>
      </c>
      <c r="W205" s="39">
        <v>30</v>
      </c>
      <c r="X205" s="51">
        <v>1</v>
      </c>
      <c r="Y205" s="58">
        <f>X205*100/E205</f>
        <v>25</v>
      </c>
      <c r="Z205" s="51"/>
      <c r="AA205" s="51"/>
      <c r="AB205" s="51"/>
      <c r="AC205" s="51"/>
      <c r="AD205" s="51"/>
      <c r="AE205" s="51"/>
    </row>
    <row r="206" spans="1:31" s="36" customFormat="1" x14ac:dyDescent="0.25">
      <c r="A206" s="144" t="s">
        <v>252</v>
      </c>
      <c r="B206" s="144"/>
      <c r="C206" s="144"/>
      <c r="D206" s="8"/>
      <c r="E206" s="8"/>
      <c r="F206" s="8"/>
      <c r="G206" s="8"/>
      <c r="H206" s="8"/>
      <c r="I206" s="21"/>
      <c r="J206" s="21"/>
      <c r="K206" s="21"/>
      <c r="L206" s="21"/>
      <c r="M206" s="8">
        <v>94</v>
      </c>
      <c r="N206" s="21"/>
      <c r="O206" s="21"/>
      <c r="P206" s="21"/>
      <c r="Q206" s="8"/>
      <c r="R206" s="21"/>
      <c r="S206" s="8"/>
      <c r="T206" s="8"/>
      <c r="U206" s="8"/>
      <c r="V206" s="8"/>
      <c r="W206" s="8"/>
      <c r="X206" s="60"/>
      <c r="Y206" s="60"/>
      <c r="Z206" s="60"/>
      <c r="AA206" s="60"/>
      <c r="AB206" s="60"/>
      <c r="AC206" s="60"/>
      <c r="AD206" s="60"/>
      <c r="AE206" s="60"/>
    </row>
    <row r="207" spans="1:31" s="36" customFormat="1" x14ac:dyDescent="0.25">
      <c r="A207" s="190" t="s">
        <v>253</v>
      </c>
      <c r="B207" s="190"/>
      <c r="C207" s="190"/>
      <c r="D207" s="92">
        <f>SUM(D15:D17,D19:D28,D30:D33,D35:D38,D40:D44,D46:D49,D51:D56,D58:D59,D61:D62,D64:D65,D67:D75,D77:D79,D81:D86,D88:D95,D97,D99:D102,D104:D108,D110:D112,D114:D117,D119:D121,D123:D133,D135:D137,D139:D146,D148,D150:D153,D155:D164,D166:D177,D179:D182,D184:D196,D198:D199,D201:D205)</f>
        <v>4713</v>
      </c>
      <c r="E207" s="92">
        <f>SUM(E15:E17,E19:E28,E30:E33,E35:E38,E40:E44,E46:E49,E51:E56,E58:E59,E61:E62,E64:E65,E67:E75,E77:E79,E81:E86,E88:E95,E97,E99:E102,E104:E108,E110:E112,E114:E117,E119:E121,E123:E133,E135:E137,E139:E146,E148,E150:E153,E155:E164,E166:E177,E179:E182,E184:E196,E198:E199,E201:E205)</f>
        <v>5170</v>
      </c>
      <c r="F207" s="92"/>
      <c r="G207" s="92">
        <f>SUM(G15:G17,G19:G28,G30:G33,G35:G38,G40:G44,G46:G49,G51:G56,G58:G59,G61:G62,G64:G65,G67:G75,G77:G79,G81:G86,G88:G95,G97,G99:G102,G104:G108,G110:G112,G114:G117,G119:G121,G123:G133,G135:G137,G139:G146,G148,G150:G153,G155:G164,G166:G177,G179:G182,G184:G196,G198:G199,G201:G205)</f>
        <v>832</v>
      </c>
      <c r="H207" s="92"/>
      <c r="I207" s="92">
        <f>SUM(I15:I17,I19:I28,I30:I33,I35:I38,I40:I44,I46:I49,I51:I56,I58:I59,I61:I62,I64:I65,I67:I75,I77:I79,I81:I86,I88:I95,I97,I99:I102,I104:I108,I110:I112,I114:I117,I119:I121,I123:I133,I135:I137,I139:I146,I148,I150:I153,I155:I164,I166:I177,I179:I182,I184:I196,I198:I199,I201:I205)</f>
        <v>94</v>
      </c>
      <c r="J207" s="92">
        <f>SUM(J15:J17,J19:J28,J30:J33,J35:J38,J40:J44,J46:J49,J51:J56,J58:J59,J61:J62,J64:J65,J67:J75,J77:J79,J81:J86,J88:J95,J97,J99:J102,J104:J108,J110:J112,J114:J117,J119:J121,J123:J133,J135:J137,J139:J146,J148,J150:J153,J155:J164,J166:J177,J179:J182,J184:J196,J198:J199,J201:J205)</f>
        <v>0</v>
      </c>
      <c r="K207" s="92">
        <f>SUM(K15:K17,K19:K28,K30:K33,K35:K38,K40:K44,K46:K49,K51:K56,K58:K59,K61:K62,K64:K65,K67:K75,K77:K79,K81:K86,K88:K95,K97,K99:K102,K104:K108,K110:K112,K114:K117,K119:K121,K123:K133,K135:K137,K139:K146,K148,K150:K153,K155:K164,K166:K177,K179:K182,K184:K196,K198:K199,K201:K205)</f>
        <v>0</v>
      </c>
      <c r="L207" s="92">
        <f>SUM(L15:L17,L19:L28,L30:L33,L35:L38,L40:L44,L46:L49,L51:L56,L58:L59,L61:L62,L64:L65,L67:L75,L77:L79,L81:L86,L88:L95,L97,L99:L102,L104:L108,L110:L112,L114:L117,L119:L121,L123:L133,L135:L137,L139:L146,L148,L150:L153,L155:L164,L166:L177,L179:L182,L184:L196,L198:L199,L201:L205)</f>
        <v>0</v>
      </c>
      <c r="M207" s="92">
        <f>SUM(M15:M17,M19:M28,M30:M33,M35:M38,M40:M44,M46:M49,M51:M56,M58:M59,M61:M62,M64:M65,M67:M75,M77:M79,M81:M86,M88:M95,M97,M99:M102,M104:M108,M110:M112,M114:M117,M119:M121,M123:M133,M135:M137,M139:M146,M148,M150:M153,M155:M164,M166:M177,M179:M182,M184:M196,M198:M199,M201:M205)+M206</f>
        <v>832</v>
      </c>
      <c r="N207" s="92">
        <f t="shared" ref="N207:T207" si="37">SUM(N15:N17,N19:N28,N30:N33,N35:N38,N40:N44,N46:N49,N51:N56,N58:N59,N61:N62,N64:N65,N67:N75,N77:N79,N81:N86,N88:N95,N97,N99:N102,N104:N108,N110:N112,N114:N117,N119:N121,N123:N133,N135:N137,N139:N146,N148,N150:N153,N155:N164,N166:N177,N179:N182,N184:N196,N198:N199,N201:N205)</f>
        <v>0</v>
      </c>
      <c r="O207" s="92">
        <f t="shared" si="37"/>
        <v>36</v>
      </c>
      <c r="P207" s="92">
        <f t="shared" si="37"/>
        <v>0</v>
      </c>
      <c r="Q207" s="92">
        <f t="shared" si="37"/>
        <v>0</v>
      </c>
      <c r="R207" s="92">
        <f t="shared" si="37"/>
        <v>0</v>
      </c>
      <c r="S207" s="92">
        <f t="shared" si="37"/>
        <v>36</v>
      </c>
      <c r="T207" s="92">
        <f t="shared" si="37"/>
        <v>0</v>
      </c>
      <c r="U207" s="92"/>
      <c r="V207" s="92">
        <f>SUM(V15:V17,V19:V28,V30:V33,V35:V38,V40:V44,V46:V49,V51:V56,V58:V59,V61:V62,V64:V65,V67:V75,V77:V79,V81:V86,V88:V95,V97,V99:V102,V104:V108,V110:V112,V114:V117,V119:V121,V123:V133,V135:V137,V139:V146,V148,V150:V153,V155:V164,V166:V177,V179:V182,V184:V196,V198:V199,V201:V205)</f>
        <v>1503</v>
      </c>
      <c r="W207" s="92">
        <f>SUM(W15:W17,W19:W28,W30:W33,W35:W38,W40:W44,W46:W49,W51:W56,W58:W59,W61:W62,W64:W65,W67:W75,W77:W79,W81:W86,W88:W95,W97,W99:W102,W104:W108,W110:W112,W114:W117,W119:W121,W123:W133,W135:W137,W139:W146,W148,W150:W153,W155:W164,W166:W177,W179:W182,W184:W196,W198:W199,W201:W205)</f>
        <v>3180</v>
      </c>
      <c r="X207" s="92">
        <f>SUM(X15:X17,X19:X28,X30:X33,X35:X38,X40:X44,X46:X49,X51:X56,X58:X59,X61:X62,X64:X65,X67:X75,X77:X79,X81:X86,X88:X95,X97,X99:X102,X104:X108,X110:X112,X114:X117,X119:X121,X123:X133,X135:X137,X139:X146,X148,X150:X153,X155:X164,X166:X177,X179:X182,X184:X196,X198:X199,X201:X205)</f>
        <v>1268</v>
      </c>
      <c r="Y207" s="92"/>
      <c r="Z207" s="92">
        <f t="shared" ref="Z207:AE207" si="38">SUM(Z15:Z17,Z19:Z28,Z30:Z33,Z35:Z38,Z40:Z44,Z46:Z49,Z51:Z56,Z58:Z59,Z61:Z62,Z64:Z65,Z67:Z75,Z77:Z79,Z81:Z86,Z88:Z95,Z97,Z99:Z102,Z104:Z108,Z110:Z112,Z114:Z117,Z119:Z121,Z123:Z133,Z135:Z137,Z139:Z146,Z148,Z150:Z153,Z155:Z164,Z166:Z177,Z179:Z182,Z184:Z196,Z198:Z199,Z201:Z205)</f>
        <v>95</v>
      </c>
      <c r="AA207" s="92">
        <f t="shared" si="38"/>
        <v>0</v>
      </c>
      <c r="AB207" s="92">
        <f t="shared" si="38"/>
        <v>0</v>
      </c>
      <c r="AC207" s="92">
        <f t="shared" si="38"/>
        <v>0</v>
      </c>
      <c r="AD207" s="92">
        <f t="shared" si="38"/>
        <v>627</v>
      </c>
      <c r="AE207" s="92">
        <f t="shared" si="38"/>
        <v>0</v>
      </c>
    </row>
    <row r="209" spans="4:4" x14ac:dyDescent="0.25">
      <c r="D209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6:AE76"/>
    <mergeCell ref="A14:AE14"/>
    <mergeCell ref="A18:AE18"/>
    <mergeCell ref="A29:AE29"/>
    <mergeCell ref="A34:AE34"/>
    <mergeCell ref="A39:AE39"/>
    <mergeCell ref="A45:AE45"/>
    <mergeCell ref="A50:AE50"/>
    <mergeCell ref="A57:AE57"/>
    <mergeCell ref="A60:AE60"/>
    <mergeCell ref="A63:AE63"/>
    <mergeCell ref="A66:AE66"/>
    <mergeCell ref="A147:AE147"/>
    <mergeCell ref="A80:AE80"/>
    <mergeCell ref="A87:AE87"/>
    <mergeCell ref="A96:AE96"/>
    <mergeCell ref="A98:AE98"/>
    <mergeCell ref="A103:AE103"/>
    <mergeCell ref="A109:AE109"/>
    <mergeCell ref="A113:AE113"/>
    <mergeCell ref="A118:AE118"/>
    <mergeCell ref="A122:AE122"/>
    <mergeCell ref="A134:AE134"/>
    <mergeCell ref="A138:AE138"/>
    <mergeCell ref="A200:AE200"/>
    <mergeCell ref="A206:C206"/>
    <mergeCell ref="A207:C207"/>
    <mergeCell ref="A149:AE149"/>
    <mergeCell ref="A154:AE154"/>
    <mergeCell ref="A165:AE165"/>
    <mergeCell ref="A178:AE178"/>
    <mergeCell ref="A183:AE183"/>
    <mergeCell ref="A197:AE19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7"/>
  <sheetViews>
    <sheetView topLeftCell="A2" zoomScale="90" zoomScaleNormal="90" workbookViewId="0">
      <pane ySplit="11" topLeftCell="A13" activePane="bottomLeft" state="frozen"/>
      <selection activeCell="A2" sqref="A2"/>
      <selection pane="bottomLeft" activeCell="V206" sqref="V206"/>
    </sheetView>
  </sheetViews>
  <sheetFormatPr defaultRowHeight="15" x14ac:dyDescent="0.25"/>
  <cols>
    <col min="2" max="2" width="17.28515625" customWidth="1"/>
    <col min="3" max="3" width="13.140625" customWidth="1"/>
    <col min="4" max="4" width="10.7109375" bestFit="1" customWidth="1"/>
    <col min="6" max="6" width="10.7109375" bestFit="1" customWidth="1"/>
    <col min="7" max="7" width="7.140625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75"/>
      <c r="G3" s="75"/>
      <c r="H3" s="75"/>
      <c r="I3" s="75"/>
      <c r="J3" s="75"/>
      <c r="K3" s="75"/>
      <c r="L3" s="75"/>
      <c r="M3" s="75"/>
      <c r="N3" s="75"/>
      <c r="O3" s="136"/>
      <c r="P3" s="136"/>
      <c r="Q3" s="136"/>
      <c r="R3" s="136"/>
      <c r="S3" s="136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ht="7.5" customHeight="1" x14ac:dyDescent="0.25">
      <c r="H5" s="76"/>
      <c r="I5" s="76"/>
      <c r="J5" s="76"/>
      <c r="K5" s="76"/>
      <c r="L5" s="76"/>
      <c r="M5" s="76"/>
      <c r="N5" s="76"/>
      <c r="O5" s="137"/>
      <c r="P5" s="137"/>
      <c r="Q5" s="137"/>
    </row>
    <row r="6" spans="1:31" x14ac:dyDescent="0.25">
      <c r="C6" s="154" t="s">
        <v>353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53.25" customHeight="1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33" customHeight="1" x14ac:dyDescent="0.2">
      <c r="A10" s="168"/>
      <c r="B10" s="169"/>
      <c r="C10" s="171"/>
      <c r="D10" s="176"/>
      <c r="E10" s="177"/>
      <c r="F10" s="179"/>
      <c r="G10" s="166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67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67"/>
      <c r="H12" s="167"/>
      <c r="I12" s="167"/>
      <c r="J12" s="78" t="s">
        <v>19</v>
      </c>
      <c r="K12" s="78" t="s">
        <v>20</v>
      </c>
      <c r="L12" s="78" t="s">
        <v>21</v>
      </c>
      <c r="M12" s="78" t="s">
        <v>22</v>
      </c>
      <c r="N12" s="165"/>
      <c r="O12" s="156"/>
      <c r="P12" s="135" t="s">
        <v>19</v>
      </c>
      <c r="Q12" s="135" t="s">
        <v>20</v>
      </c>
      <c r="R12" s="135" t="s">
        <v>21</v>
      </c>
      <c r="S12" s="135" t="s">
        <v>22</v>
      </c>
      <c r="T12" s="156"/>
      <c r="U12" s="156"/>
      <c r="V12" s="156"/>
      <c r="W12" s="156"/>
      <c r="X12" s="156"/>
      <c r="Y12" s="156"/>
      <c r="Z12" s="156"/>
      <c r="AA12" s="77" t="s">
        <v>19</v>
      </c>
      <c r="AB12" s="77" t="s">
        <v>20</v>
      </c>
      <c r="AC12" s="77" t="s">
        <v>21</v>
      </c>
      <c r="AD12" s="77" t="s">
        <v>22</v>
      </c>
      <c r="AE12" s="156"/>
    </row>
    <row r="13" spans="1:31" s="26" customFormat="1" ht="12.75" x14ac:dyDescent="0.25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79">
        <v>25</v>
      </c>
      <c r="Z13" s="79">
        <v>26</v>
      </c>
      <c r="AA13" s="79">
        <v>27</v>
      </c>
      <c r="AB13" s="79">
        <v>28</v>
      </c>
      <c r="AC13" s="79">
        <v>29</v>
      </c>
      <c r="AD13" s="79">
        <v>30</v>
      </c>
      <c r="AE13" s="79">
        <v>31</v>
      </c>
    </row>
    <row r="14" spans="1:31" ht="15.75" customHeight="1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x14ac:dyDescent="0.25">
      <c r="A15" s="5" t="s">
        <v>25</v>
      </c>
      <c r="B15" s="6" t="s">
        <v>45</v>
      </c>
      <c r="C15" s="11">
        <v>429.8143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38.25" x14ac:dyDescent="0.25">
      <c r="A16" s="5" t="s">
        <v>29</v>
      </c>
      <c r="B16" s="6" t="s">
        <v>241</v>
      </c>
      <c r="C16" s="11">
        <v>101.61</v>
      </c>
      <c r="D16" s="28">
        <v>4</v>
      </c>
      <c r="E16" s="28">
        <v>6</v>
      </c>
      <c r="F16" s="47">
        <v>0.06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>
        <v>0</v>
      </c>
      <c r="P16" s="28"/>
      <c r="Q16" s="28"/>
      <c r="R16" s="28"/>
      <c r="S16" s="28"/>
      <c r="T16" s="28"/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/>
      <c r="AA16" s="28"/>
      <c r="AB16" s="28"/>
      <c r="AC16" s="28"/>
      <c r="AD16" s="28"/>
      <c r="AE16" s="28"/>
    </row>
    <row r="17" spans="1:31" x14ac:dyDescent="0.25">
      <c r="A17" s="5" t="s">
        <v>31</v>
      </c>
      <c r="B17" s="6" t="s">
        <v>243</v>
      </c>
      <c r="C17" s="7">
        <v>5.5</v>
      </c>
      <c r="D17" s="28">
        <v>3</v>
      </c>
      <c r="E17" s="28">
        <v>1</v>
      </c>
      <c r="F17" s="47">
        <v>0.33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>
        <v>0</v>
      </c>
      <c r="P17" s="28"/>
      <c r="Q17" s="28"/>
      <c r="R17" s="28"/>
      <c r="S17" s="28"/>
      <c r="T17" s="28"/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</row>
    <row r="18" spans="1:3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15.75" x14ac:dyDescent="0.25">
      <c r="A19" s="5" t="s">
        <v>37</v>
      </c>
      <c r="B19" s="6" t="s">
        <v>26</v>
      </c>
      <c r="C19" s="7">
        <v>398.77</v>
      </c>
      <c r="D19" s="29">
        <v>11</v>
      </c>
      <c r="E19" s="29">
        <v>23</v>
      </c>
      <c r="F19" s="30">
        <f>E19/C19</f>
        <v>5.7677357875467065E-2</v>
      </c>
      <c r="G19" s="29">
        <v>0</v>
      </c>
      <c r="H19" s="33">
        <f>G19*100/D19</f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2</v>
      </c>
      <c r="W19" s="29">
        <v>10</v>
      </c>
      <c r="X19" s="42">
        <v>1</v>
      </c>
      <c r="Y19" s="65">
        <f>X19*100/E19</f>
        <v>4.3478260869565215</v>
      </c>
      <c r="Z19" s="32">
        <v>0</v>
      </c>
      <c r="AA19" s="42">
        <v>0</v>
      </c>
      <c r="AB19" s="32">
        <v>0</v>
      </c>
      <c r="AC19" s="32">
        <v>0</v>
      </c>
      <c r="AD19" s="32">
        <v>1</v>
      </c>
      <c r="AE19" s="32">
        <v>0</v>
      </c>
    </row>
    <row r="20" spans="1:31" ht="89.25" x14ac:dyDescent="0.25">
      <c r="A20" s="5"/>
      <c r="B20" s="6" t="s">
        <v>27</v>
      </c>
      <c r="C20" s="7"/>
      <c r="D20" s="29"/>
      <c r="E20" s="29"/>
      <c r="F20" s="30"/>
      <c r="G20" s="29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42">
        <v>1</v>
      </c>
      <c r="Y20" s="65">
        <v>3.7</v>
      </c>
      <c r="Z20" s="32"/>
      <c r="AA20" s="42"/>
      <c r="AB20" s="32"/>
      <c r="AC20" s="32"/>
      <c r="AD20" s="32"/>
      <c r="AE20" s="32"/>
    </row>
    <row r="21" spans="1:31" ht="38.25" x14ac:dyDescent="0.25">
      <c r="A21" s="5" t="s">
        <v>38</v>
      </c>
      <c r="B21" s="6" t="s">
        <v>30</v>
      </c>
      <c r="C21" s="9">
        <v>77.67</v>
      </c>
      <c r="D21" s="29">
        <v>16</v>
      </c>
      <c r="E21" s="29">
        <v>18</v>
      </c>
      <c r="F21" s="30">
        <f t="shared" ref="F21:F27" si="0">E21/C21</f>
        <v>0.23174971031286209</v>
      </c>
      <c r="G21" s="29">
        <v>1</v>
      </c>
      <c r="H21" s="33">
        <f t="shared" ref="H21:H27" si="1">G21*100/D21</f>
        <v>6.25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29">
        <v>0</v>
      </c>
      <c r="V21" s="29">
        <v>1</v>
      </c>
      <c r="W21" s="29">
        <v>10</v>
      </c>
      <c r="X21" s="42">
        <v>1</v>
      </c>
      <c r="Y21" s="65">
        <f t="shared" ref="Y21:Y27" si="2">X21*100/E21</f>
        <v>5.5555555555555554</v>
      </c>
      <c r="Z21" s="42"/>
      <c r="AA21" s="42"/>
      <c r="AB21" s="42"/>
      <c r="AC21" s="42"/>
      <c r="AD21" s="42"/>
      <c r="AE21" s="42"/>
    </row>
    <row r="22" spans="1:31" ht="15.75" x14ac:dyDescent="0.25">
      <c r="A22" s="5" t="s">
        <v>40</v>
      </c>
      <c r="B22" s="10" t="s">
        <v>32</v>
      </c>
      <c r="C22" s="7">
        <v>24.202999999999999</v>
      </c>
      <c r="D22" s="29">
        <v>0</v>
      </c>
      <c r="E22" s="29">
        <v>2</v>
      </c>
      <c r="F22" s="30">
        <f t="shared" si="0"/>
        <v>8.2634384167251995E-2</v>
      </c>
      <c r="G22" s="29">
        <v>0</v>
      </c>
      <c r="H22" s="33"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/>
      <c r="AA22" s="29"/>
      <c r="AB22" s="29"/>
      <c r="AC22" s="29"/>
      <c r="AD22" s="29"/>
      <c r="AE22" s="29"/>
    </row>
    <row r="23" spans="1:31" ht="15.75" x14ac:dyDescent="0.25">
      <c r="A23" s="5" t="s">
        <v>42</v>
      </c>
      <c r="B23" s="6" t="s">
        <v>33</v>
      </c>
      <c r="C23" s="11">
        <v>20.62</v>
      </c>
      <c r="D23" s="29">
        <v>2</v>
      </c>
      <c r="E23" s="29">
        <v>4</v>
      </c>
      <c r="F23" s="30">
        <f t="shared" si="0"/>
        <v>0.19398642095053345</v>
      </c>
      <c r="G23" s="29">
        <v>0</v>
      </c>
      <c r="H23" s="33">
        <f t="shared" si="1"/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42"/>
      <c r="AA23" s="42"/>
      <c r="AB23" s="42"/>
      <c r="AC23" s="42"/>
      <c r="AD23" s="42"/>
      <c r="AE23" s="42"/>
    </row>
    <row r="24" spans="1:31" ht="15.75" x14ac:dyDescent="0.25">
      <c r="A24" s="5" t="s">
        <v>257</v>
      </c>
      <c r="B24" s="6" t="s">
        <v>343</v>
      </c>
      <c r="C24" s="11">
        <v>21.3</v>
      </c>
      <c r="D24" s="29">
        <v>2</v>
      </c>
      <c r="E24" s="29">
        <v>4</v>
      </c>
      <c r="F24" s="30">
        <f t="shared" si="0"/>
        <v>0.18779342723004694</v>
      </c>
      <c r="G24" s="29">
        <v>0</v>
      </c>
      <c r="H24" s="33">
        <f t="shared" si="1"/>
        <v>0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/>
      <c r="AA24" s="29"/>
      <c r="AB24" s="29"/>
      <c r="AC24" s="29"/>
      <c r="AD24" s="29"/>
      <c r="AE24" s="29"/>
    </row>
    <row r="25" spans="1:31" ht="38.25" x14ac:dyDescent="0.25">
      <c r="A25" s="5" t="s">
        <v>258</v>
      </c>
      <c r="B25" s="6" t="s">
        <v>34</v>
      </c>
      <c r="C25" s="11">
        <v>50</v>
      </c>
      <c r="D25" s="29">
        <v>10</v>
      </c>
      <c r="E25" s="29">
        <v>11</v>
      </c>
      <c r="F25" s="30">
        <f t="shared" si="0"/>
        <v>0.22</v>
      </c>
      <c r="G25" s="29">
        <v>1</v>
      </c>
      <c r="H25" s="33">
        <f t="shared" si="1"/>
        <v>10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29">
        <v>0</v>
      </c>
      <c r="V25" s="29">
        <v>1</v>
      </c>
      <c r="W25" s="29">
        <v>10</v>
      </c>
      <c r="X25" s="42">
        <v>1</v>
      </c>
      <c r="Y25" s="65">
        <f t="shared" si="2"/>
        <v>9.0909090909090917</v>
      </c>
      <c r="Z25" s="42"/>
      <c r="AA25" s="42"/>
      <c r="AB25" s="42"/>
      <c r="AC25" s="42"/>
      <c r="AD25" s="42"/>
      <c r="AE25" s="42"/>
    </row>
    <row r="26" spans="1:31" ht="15.75" x14ac:dyDescent="0.25">
      <c r="A26" s="5" t="s">
        <v>259</v>
      </c>
      <c r="B26" s="6" t="s">
        <v>35</v>
      </c>
      <c r="C26" s="11">
        <v>33.630000000000003</v>
      </c>
      <c r="D26" s="29">
        <v>8</v>
      </c>
      <c r="E26" s="29">
        <v>5</v>
      </c>
      <c r="F26" s="30">
        <f t="shared" si="0"/>
        <v>0.14867677668748142</v>
      </c>
      <c r="G26" s="29">
        <v>0</v>
      </c>
      <c r="H26" s="33">
        <f t="shared" si="1"/>
        <v>0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29">
        <v>0</v>
      </c>
      <c r="V26" s="29">
        <v>0</v>
      </c>
      <c r="W26" s="29">
        <v>0</v>
      </c>
      <c r="X26" s="42">
        <v>0</v>
      </c>
      <c r="Y26" s="32">
        <f t="shared" si="2"/>
        <v>0</v>
      </c>
      <c r="Z26" s="42"/>
      <c r="AA26" s="42"/>
      <c r="AB26" s="42"/>
      <c r="AC26" s="42"/>
      <c r="AD26" s="42"/>
      <c r="AE26" s="42"/>
    </row>
    <row r="27" spans="1:31" ht="15.75" x14ac:dyDescent="0.25">
      <c r="A27" s="5" t="s">
        <v>260</v>
      </c>
      <c r="B27" s="6" t="s">
        <v>36</v>
      </c>
      <c r="C27" s="11">
        <v>36.83</v>
      </c>
      <c r="D27" s="29">
        <v>11</v>
      </c>
      <c r="E27" s="29">
        <v>14</v>
      </c>
      <c r="F27" s="30">
        <f t="shared" si="0"/>
        <v>0.38012489818083084</v>
      </c>
      <c r="G27" s="29">
        <v>1</v>
      </c>
      <c r="H27" s="33">
        <f t="shared" si="1"/>
        <v>9.0909090909090917</v>
      </c>
      <c r="I27" s="29"/>
      <c r="J27" s="29"/>
      <c r="K27" s="29"/>
      <c r="L27" s="29"/>
      <c r="M27" s="29"/>
      <c r="N27" s="29"/>
      <c r="O27" s="29">
        <v>0</v>
      </c>
      <c r="P27" s="29"/>
      <c r="Q27" s="29"/>
      <c r="R27" s="29"/>
      <c r="S27" s="29"/>
      <c r="T27" s="29"/>
      <c r="U27" s="29">
        <v>0</v>
      </c>
      <c r="V27" s="29">
        <v>1</v>
      </c>
      <c r="W27" s="29">
        <v>10</v>
      </c>
      <c r="X27" s="42">
        <v>1</v>
      </c>
      <c r="Y27" s="65">
        <f t="shared" si="2"/>
        <v>7.1428571428571432</v>
      </c>
      <c r="Z27" s="42"/>
      <c r="AA27" s="42"/>
      <c r="AB27" s="42"/>
      <c r="AC27" s="42"/>
      <c r="AD27" s="42"/>
      <c r="AE27" s="42"/>
    </row>
    <row r="28" spans="1:31" ht="15.75" customHeight="1" x14ac:dyDescent="0.25">
      <c r="A28" s="143" t="s">
        <v>262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s="36" customFormat="1" ht="15.75" x14ac:dyDescent="0.25">
      <c r="A29" s="5" t="s">
        <v>44</v>
      </c>
      <c r="B29" s="6" t="s">
        <v>26</v>
      </c>
      <c r="C29" s="11">
        <v>425.3</v>
      </c>
      <c r="D29" s="29">
        <v>8</v>
      </c>
      <c r="E29" s="29">
        <v>3</v>
      </c>
      <c r="F29" s="30">
        <f>E29/C29</f>
        <v>7.0538443451681164E-3</v>
      </c>
      <c r="G29" s="29">
        <v>0</v>
      </c>
      <c r="H29" s="29">
        <f>G29*100/D29</f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</row>
    <row r="30" spans="1:31" ht="51" x14ac:dyDescent="0.25">
      <c r="A30" s="5" t="s">
        <v>46</v>
      </c>
      <c r="B30" s="6" t="s">
        <v>39</v>
      </c>
      <c r="C30" s="11">
        <v>61.19</v>
      </c>
      <c r="D30" s="29">
        <v>0</v>
      </c>
      <c r="E30" s="29">
        <v>0</v>
      </c>
      <c r="F30" s="30">
        <f>E30/C30</f>
        <v>0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32"/>
      <c r="AA30" s="32"/>
      <c r="AB30" s="32"/>
      <c r="AC30" s="32"/>
      <c r="AD30" s="32"/>
      <c r="AE30" s="32"/>
    </row>
    <row r="31" spans="1:31" ht="15.75" x14ac:dyDescent="0.25">
      <c r="A31" s="5" t="s">
        <v>48</v>
      </c>
      <c r="B31" s="6" t="s">
        <v>41</v>
      </c>
      <c r="C31" s="11">
        <v>79.22</v>
      </c>
      <c r="D31" s="29">
        <v>20</v>
      </c>
      <c r="E31" s="29">
        <v>24</v>
      </c>
      <c r="F31" s="30">
        <f>E31/C31</f>
        <v>0.30295379954556928</v>
      </c>
      <c r="G31" s="29">
        <v>2</v>
      </c>
      <c r="H31" s="29">
        <f>G31*100/D31</f>
        <v>10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29">
        <f>O31*100/G31</f>
        <v>0</v>
      </c>
      <c r="V31" s="29">
        <v>2</v>
      </c>
      <c r="W31" s="29">
        <v>10</v>
      </c>
      <c r="X31" s="35">
        <v>2</v>
      </c>
      <c r="Y31" s="74">
        <f>X31*100/E31</f>
        <v>8.3333333333333339</v>
      </c>
      <c r="Z31" s="31"/>
      <c r="AA31" s="31"/>
      <c r="AB31" s="31"/>
      <c r="AC31" s="31"/>
      <c r="AD31" s="31"/>
      <c r="AE31" s="31"/>
    </row>
    <row r="32" spans="1:31" ht="15.75" x14ac:dyDescent="0.25">
      <c r="A32" s="5" t="s">
        <v>50</v>
      </c>
      <c r="B32" s="6" t="s">
        <v>43</v>
      </c>
      <c r="C32" s="7">
        <v>80.819999999999993</v>
      </c>
      <c r="D32" s="29">
        <v>7</v>
      </c>
      <c r="E32" s="29">
        <v>6</v>
      </c>
      <c r="F32" s="30">
        <f>E32/C32</f>
        <v>7.4239049740163335E-2</v>
      </c>
      <c r="G32" s="29">
        <v>0</v>
      </c>
      <c r="H32" s="29">
        <f>G32*100/D32</f>
        <v>0</v>
      </c>
      <c r="I32" s="29"/>
      <c r="J32" s="29"/>
      <c r="K32" s="29"/>
      <c r="L32" s="29"/>
      <c r="M32" s="29"/>
      <c r="N32" s="29"/>
      <c r="O32" s="29">
        <v>0</v>
      </c>
      <c r="P32" s="29"/>
      <c r="Q32" s="29"/>
      <c r="R32" s="29"/>
      <c r="S32" s="29"/>
      <c r="T32" s="29"/>
      <c r="U32" s="29">
        <v>0</v>
      </c>
      <c r="V32" s="29">
        <v>0</v>
      </c>
      <c r="W32" s="29">
        <v>0</v>
      </c>
      <c r="X32" s="35">
        <v>0</v>
      </c>
      <c r="Y32" s="74">
        <v>0</v>
      </c>
      <c r="Z32" s="31"/>
      <c r="AA32" s="31"/>
      <c r="AB32" s="31"/>
      <c r="AC32" s="31"/>
      <c r="AD32" s="31"/>
      <c r="AE32" s="31"/>
    </row>
    <row r="33" spans="1:31" ht="15.75" customHeight="1" x14ac:dyDescent="0.25">
      <c r="A33" s="143" t="s">
        <v>332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ht="15.75" x14ac:dyDescent="0.25">
      <c r="A34" s="5" t="s">
        <v>52</v>
      </c>
      <c r="B34" s="6" t="s">
        <v>45</v>
      </c>
      <c r="C34" s="11">
        <v>222.18</v>
      </c>
      <c r="D34" s="29">
        <v>13</v>
      </c>
      <c r="E34" s="29">
        <v>16</v>
      </c>
      <c r="F34" s="30">
        <f>E34/C34</f>
        <v>7.2013682599693943E-2</v>
      </c>
      <c r="G34" s="29">
        <v>1</v>
      </c>
      <c r="H34" s="30">
        <f>G34*100/D34</f>
        <v>7.6923076923076925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1</v>
      </c>
      <c r="W34" s="29">
        <v>10</v>
      </c>
      <c r="X34" s="42">
        <v>1</v>
      </c>
      <c r="Y34" s="32">
        <v>10</v>
      </c>
      <c r="Z34" s="32">
        <v>0</v>
      </c>
      <c r="AA34" s="32">
        <v>0</v>
      </c>
      <c r="AB34" s="32">
        <v>0</v>
      </c>
      <c r="AC34" s="32">
        <v>0</v>
      </c>
      <c r="AD34" s="32">
        <v>1</v>
      </c>
      <c r="AE34" s="32">
        <v>0</v>
      </c>
    </row>
    <row r="35" spans="1:31" ht="38.25" x14ac:dyDescent="0.25">
      <c r="A35" s="5" t="s">
        <v>53</v>
      </c>
      <c r="B35" s="6" t="s">
        <v>47</v>
      </c>
      <c r="C35" s="11">
        <v>143.47</v>
      </c>
      <c r="D35" s="29">
        <v>10</v>
      </c>
      <c r="E35" s="29">
        <v>19</v>
      </c>
      <c r="F35" s="30">
        <f>E35/C35</f>
        <v>0.13243186728932879</v>
      </c>
      <c r="G35" s="29">
        <v>1</v>
      </c>
      <c r="H35" s="30">
        <f>G35*100/D35</f>
        <v>10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/>
      <c r="U35" s="29">
        <v>0</v>
      </c>
      <c r="V35" s="29">
        <v>1</v>
      </c>
      <c r="W35" s="29">
        <v>10</v>
      </c>
      <c r="X35" s="42">
        <v>1</v>
      </c>
      <c r="Y35" s="32">
        <v>10</v>
      </c>
      <c r="Z35" s="32"/>
      <c r="AA35" s="32"/>
      <c r="AB35" s="32"/>
      <c r="AC35" s="32"/>
      <c r="AD35" s="32"/>
      <c r="AE35" s="32"/>
    </row>
    <row r="36" spans="1:31" ht="38.25" x14ac:dyDescent="0.25">
      <c r="A36" s="5" t="s">
        <v>55</v>
      </c>
      <c r="B36" s="6" t="s">
        <v>49</v>
      </c>
      <c r="C36" s="11">
        <v>12.04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/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42"/>
      <c r="AA36" s="42"/>
      <c r="AB36" s="42"/>
      <c r="AC36" s="42"/>
      <c r="AD36" s="42"/>
      <c r="AE36" s="42"/>
    </row>
    <row r="37" spans="1:31" ht="15.75" x14ac:dyDescent="0.25">
      <c r="A37" s="5" t="s">
        <v>57</v>
      </c>
      <c r="B37" s="12" t="s">
        <v>51</v>
      </c>
      <c r="C37" s="13">
        <v>51.435000000000002</v>
      </c>
      <c r="D37" s="29">
        <v>5</v>
      </c>
      <c r="E37" s="29">
        <v>3</v>
      </c>
      <c r="F37" s="30">
        <f>E37/C37</f>
        <v>5.8326042578011078E-2</v>
      </c>
      <c r="G37" s="29">
        <v>0</v>
      </c>
      <c r="H37" s="30">
        <f>G37*100/D37</f>
        <v>0</v>
      </c>
      <c r="I37" s="29"/>
      <c r="J37" s="29"/>
      <c r="K37" s="29"/>
      <c r="L37" s="29"/>
      <c r="M37" s="29"/>
      <c r="N37" s="29"/>
      <c r="O37" s="29">
        <v>0</v>
      </c>
      <c r="P37" s="29"/>
      <c r="Q37" s="29"/>
      <c r="R37" s="29"/>
      <c r="S37" s="29"/>
      <c r="T37" s="29"/>
      <c r="U37" s="29">
        <v>0</v>
      </c>
      <c r="V37" s="29">
        <v>0</v>
      </c>
      <c r="W37" s="29">
        <v>10</v>
      </c>
      <c r="X37" s="29">
        <v>0</v>
      </c>
      <c r="Y37" s="29">
        <v>0</v>
      </c>
      <c r="Z37" s="42"/>
      <c r="AA37" s="42"/>
      <c r="AB37" s="42"/>
      <c r="AC37" s="42"/>
      <c r="AD37" s="42"/>
      <c r="AE37" s="42"/>
    </row>
    <row r="38" spans="1:31" ht="15.75" customHeight="1" x14ac:dyDescent="0.25">
      <c r="A38" s="143" t="s">
        <v>263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15.75" x14ac:dyDescent="0.25">
      <c r="A39" s="14" t="s">
        <v>59</v>
      </c>
      <c r="B39" s="10" t="s">
        <v>45</v>
      </c>
      <c r="C39" s="15">
        <v>163.22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</row>
    <row r="40" spans="1:31" ht="38.25" x14ac:dyDescent="0.25">
      <c r="A40" s="14" t="s">
        <v>60</v>
      </c>
      <c r="B40" s="10" t="s">
        <v>54</v>
      </c>
      <c r="C40" s="15">
        <v>279.41699999999997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/>
      <c r="AA40" s="34"/>
      <c r="AB40" s="34"/>
      <c r="AC40" s="34"/>
      <c r="AD40" s="34"/>
      <c r="AE40" s="34"/>
    </row>
    <row r="41" spans="1:31" ht="51" x14ac:dyDescent="0.25">
      <c r="A41" s="14" t="s">
        <v>62</v>
      </c>
      <c r="B41" s="10" t="s">
        <v>56</v>
      </c>
      <c r="C41" s="15">
        <v>65.27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/>
      <c r="AA41" s="34"/>
      <c r="AB41" s="34"/>
      <c r="AC41" s="34"/>
      <c r="AD41" s="34"/>
      <c r="AE41" s="34"/>
    </row>
    <row r="42" spans="1:31" ht="51" x14ac:dyDescent="0.25">
      <c r="A42" s="14" t="s">
        <v>64</v>
      </c>
      <c r="B42" s="10" t="s">
        <v>58</v>
      </c>
      <c r="C42" s="15">
        <v>33.369999999999997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/>
      <c r="J42" s="34"/>
      <c r="K42" s="34"/>
      <c r="L42" s="34"/>
      <c r="M42" s="34"/>
      <c r="N42" s="34"/>
      <c r="O42" s="34">
        <v>0</v>
      </c>
      <c r="P42" s="34"/>
      <c r="Q42" s="34"/>
      <c r="R42" s="34"/>
      <c r="S42" s="34"/>
      <c r="T42" s="34"/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/>
      <c r="AA42" s="34"/>
      <c r="AB42" s="34"/>
      <c r="AC42" s="34"/>
      <c r="AD42" s="34"/>
      <c r="AE42" s="34"/>
    </row>
    <row r="43" spans="1:31" ht="15.75" x14ac:dyDescent="0.25">
      <c r="A43" s="14" t="s">
        <v>264</v>
      </c>
      <c r="B43" s="6" t="s">
        <v>368</v>
      </c>
      <c r="C43" s="11">
        <v>64.3</v>
      </c>
      <c r="D43" s="34">
        <v>6</v>
      </c>
      <c r="E43" s="34">
        <v>7</v>
      </c>
      <c r="F43" s="49">
        <v>0.16</v>
      </c>
      <c r="G43" s="34">
        <v>0</v>
      </c>
      <c r="H43" s="34">
        <v>0</v>
      </c>
      <c r="I43" s="29"/>
      <c r="J43" s="29"/>
      <c r="K43" s="29"/>
      <c r="L43" s="29"/>
      <c r="M43" s="29"/>
      <c r="N43" s="29"/>
      <c r="O43" s="29">
        <v>0</v>
      </c>
      <c r="P43" s="29"/>
      <c r="Q43" s="29"/>
      <c r="R43" s="29"/>
      <c r="S43" s="29"/>
      <c r="T43" s="29"/>
      <c r="U43" s="34">
        <v>0</v>
      </c>
      <c r="V43" s="29">
        <v>0</v>
      </c>
      <c r="W43" s="29">
        <v>10</v>
      </c>
      <c r="X43" s="42">
        <v>0</v>
      </c>
      <c r="Y43" s="32">
        <v>0</v>
      </c>
      <c r="Z43" s="32"/>
      <c r="AA43" s="32"/>
      <c r="AB43" s="32"/>
      <c r="AC43" s="32"/>
      <c r="AD43" s="32"/>
      <c r="AE43" s="32"/>
    </row>
    <row r="44" spans="1:31" ht="15.75" customHeight="1" x14ac:dyDescent="0.25">
      <c r="A44" s="143" t="s">
        <v>333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</row>
    <row r="45" spans="1:31" s="36" customFormat="1" ht="15.75" x14ac:dyDescent="0.25">
      <c r="A45" s="5" t="s">
        <v>66</v>
      </c>
      <c r="B45" s="10" t="s">
        <v>26</v>
      </c>
      <c r="C45" s="11">
        <v>817.66</v>
      </c>
      <c r="D45" s="29">
        <v>76</v>
      </c>
      <c r="E45" s="29">
        <v>79</v>
      </c>
      <c r="F45" s="30">
        <f>E45/C45</f>
        <v>9.6617175843260045E-2</v>
      </c>
      <c r="G45" s="29">
        <v>7</v>
      </c>
      <c r="H45" s="30">
        <f>G45*100/D45</f>
        <v>9.2105263157894743</v>
      </c>
      <c r="I45" s="29">
        <v>0</v>
      </c>
      <c r="J45" s="29">
        <v>0</v>
      </c>
      <c r="K45" s="29">
        <v>0</v>
      </c>
      <c r="L45" s="29">
        <v>0</v>
      </c>
      <c r="M45" s="29">
        <v>7</v>
      </c>
      <c r="N45" s="29">
        <v>0</v>
      </c>
      <c r="O45" s="29">
        <v>1</v>
      </c>
      <c r="P45" s="29">
        <v>0</v>
      </c>
      <c r="Q45" s="29">
        <v>0</v>
      </c>
      <c r="R45" s="29">
        <v>0</v>
      </c>
      <c r="S45" s="29">
        <v>1</v>
      </c>
      <c r="T45" s="29">
        <v>0</v>
      </c>
      <c r="U45" s="29">
        <f>O45*100/G45</f>
        <v>14.285714285714286</v>
      </c>
      <c r="V45" s="29">
        <v>7</v>
      </c>
      <c r="W45" s="29">
        <v>10</v>
      </c>
      <c r="X45" s="42">
        <v>7</v>
      </c>
      <c r="Y45" s="42">
        <f>X45*100/E45</f>
        <v>8.8607594936708853</v>
      </c>
      <c r="Z45" s="42">
        <v>0</v>
      </c>
      <c r="AA45" s="42">
        <v>0</v>
      </c>
      <c r="AB45" s="42">
        <v>0</v>
      </c>
      <c r="AC45" s="42">
        <v>0</v>
      </c>
      <c r="AD45" s="42">
        <v>7</v>
      </c>
      <c r="AE45" s="42">
        <v>0</v>
      </c>
    </row>
    <row r="46" spans="1:31" ht="15.75" x14ac:dyDescent="0.25">
      <c r="A46" s="5" t="s">
        <v>67</v>
      </c>
      <c r="B46" s="10" t="s">
        <v>61</v>
      </c>
      <c r="C46" s="11">
        <v>120.74</v>
      </c>
      <c r="D46" s="29">
        <v>13</v>
      </c>
      <c r="E46" s="29">
        <v>13</v>
      </c>
      <c r="F46" s="30">
        <f>E46/C46</f>
        <v>0.10766937220473746</v>
      </c>
      <c r="G46" s="29">
        <v>1</v>
      </c>
      <c r="H46" s="30">
        <f>G46*100/D46</f>
        <v>7.6923076923076925</v>
      </c>
      <c r="I46" s="29"/>
      <c r="J46" s="29"/>
      <c r="K46" s="29"/>
      <c r="L46" s="29"/>
      <c r="M46" s="29"/>
      <c r="N46" s="29"/>
      <c r="O46" s="29">
        <v>1</v>
      </c>
      <c r="P46" s="29"/>
      <c r="Q46" s="29"/>
      <c r="R46" s="29"/>
      <c r="S46" s="29"/>
      <c r="T46" s="29"/>
      <c r="U46" s="29">
        <f>O46*100/G46</f>
        <v>100</v>
      </c>
      <c r="V46" s="29">
        <v>1</v>
      </c>
      <c r="W46" s="29">
        <v>10</v>
      </c>
      <c r="X46" s="42">
        <v>1</v>
      </c>
      <c r="Y46" s="80">
        <f>X46*100/E46</f>
        <v>7.6923076923076925</v>
      </c>
      <c r="Z46" s="32"/>
      <c r="AA46" s="32"/>
      <c r="AB46" s="32"/>
      <c r="AC46" s="32"/>
      <c r="AD46" s="32"/>
      <c r="AE46" s="32"/>
    </row>
    <row r="47" spans="1:31" ht="15.75" x14ac:dyDescent="0.25">
      <c r="A47" s="5" t="s">
        <v>265</v>
      </c>
      <c r="B47" s="12" t="s">
        <v>63</v>
      </c>
      <c r="C47" s="11">
        <v>152.26</v>
      </c>
      <c r="D47" s="29">
        <v>49</v>
      </c>
      <c r="E47" s="29">
        <v>49</v>
      </c>
      <c r="F47" s="30">
        <f>E47/C47</f>
        <v>0.32181794299225014</v>
      </c>
      <c r="G47" s="29">
        <v>4</v>
      </c>
      <c r="H47" s="30">
        <f>G47*100/D47</f>
        <v>8.1632653061224492</v>
      </c>
      <c r="I47" s="29"/>
      <c r="J47" s="29"/>
      <c r="K47" s="29"/>
      <c r="L47" s="29"/>
      <c r="M47" s="29"/>
      <c r="N47" s="29"/>
      <c r="O47" s="29">
        <v>4</v>
      </c>
      <c r="P47" s="29"/>
      <c r="Q47" s="29"/>
      <c r="R47" s="29"/>
      <c r="S47" s="29"/>
      <c r="T47" s="29"/>
      <c r="U47" s="29">
        <f>O47*100/G47</f>
        <v>100</v>
      </c>
      <c r="V47" s="29">
        <v>4</v>
      </c>
      <c r="W47" s="29">
        <v>10</v>
      </c>
      <c r="X47" s="42">
        <v>4</v>
      </c>
      <c r="Y47" s="80">
        <f>X47*100/E47</f>
        <v>8.1632653061224492</v>
      </c>
      <c r="Z47" s="32"/>
      <c r="AA47" s="32"/>
      <c r="AB47" s="32"/>
      <c r="AC47" s="32"/>
      <c r="AD47" s="32"/>
      <c r="AE47" s="32"/>
    </row>
    <row r="48" spans="1:31" ht="38.25" x14ac:dyDescent="0.25">
      <c r="A48" s="5" t="s">
        <v>266</v>
      </c>
      <c r="B48" s="10" t="s">
        <v>65</v>
      </c>
      <c r="C48" s="13">
        <v>269.19799999999998</v>
      </c>
      <c r="D48" s="29">
        <v>19</v>
      </c>
      <c r="E48" s="29">
        <v>24</v>
      </c>
      <c r="F48" s="30">
        <f>E48/C48</f>
        <v>8.9153708422796615E-2</v>
      </c>
      <c r="G48" s="29">
        <v>1</v>
      </c>
      <c r="H48" s="30">
        <f>G48*100/D48</f>
        <v>5.2631578947368425</v>
      </c>
      <c r="I48" s="29"/>
      <c r="J48" s="29"/>
      <c r="K48" s="29"/>
      <c r="L48" s="29"/>
      <c r="M48" s="29"/>
      <c r="N48" s="29"/>
      <c r="O48" s="29">
        <v>1</v>
      </c>
      <c r="P48" s="29"/>
      <c r="Q48" s="29"/>
      <c r="R48" s="29"/>
      <c r="S48" s="29"/>
      <c r="T48" s="29"/>
      <c r="U48" s="29">
        <f>O48*100/G48</f>
        <v>100</v>
      </c>
      <c r="V48" s="29">
        <v>2</v>
      </c>
      <c r="W48" s="29">
        <v>10</v>
      </c>
      <c r="X48" s="42">
        <v>2</v>
      </c>
      <c r="Y48" s="80">
        <f>X48*100/E48</f>
        <v>8.3333333333333339</v>
      </c>
      <c r="Z48" s="32"/>
      <c r="AA48" s="32"/>
      <c r="AB48" s="32"/>
      <c r="AC48" s="32"/>
      <c r="AD48" s="32"/>
      <c r="AE48" s="32"/>
    </row>
    <row r="49" spans="1:31" ht="15.75" customHeight="1" x14ac:dyDescent="0.25">
      <c r="A49" s="143" t="s">
        <v>267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31" s="36" customFormat="1" ht="15.75" x14ac:dyDescent="0.25">
      <c r="A50" s="5" t="s">
        <v>69</v>
      </c>
      <c r="B50" s="6" t="s">
        <v>26</v>
      </c>
      <c r="C50" s="11">
        <v>257.81</v>
      </c>
      <c r="D50" s="29">
        <v>64</v>
      </c>
      <c r="E50" s="29">
        <v>42</v>
      </c>
      <c r="F50" s="33">
        <f t="shared" ref="F50:F55" si="3">E50/C50</f>
        <v>0.1629106706489275</v>
      </c>
      <c r="G50" s="29">
        <v>6</v>
      </c>
      <c r="H50" s="29">
        <f>G50*100/D50</f>
        <v>9.375</v>
      </c>
      <c r="I50" s="29">
        <v>0</v>
      </c>
      <c r="J50" s="29">
        <v>0</v>
      </c>
      <c r="K50" s="29">
        <v>0</v>
      </c>
      <c r="L50" s="29">
        <v>0</v>
      </c>
      <c r="M50" s="29">
        <v>6</v>
      </c>
      <c r="N50" s="29">
        <v>0</v>
      </c>
      <c r="O50" s="29">
        <v>6</v>
      </c>
      <c r="P50" s="29">
        <v>0</v>
      </c>
      <c r="Q50" s="29">
        <v>0</v>
      </c>
      <c r="R50" s="29">
        <v>0</v>
      </c>
      <c r="S50" s="29">
        <v>6</v>
      </c>
      <c r="T50" s="29">
        <v>0</v>
      </c>
      <c r="U50" s="29">
        <f>O50*100/G50</f>
        <v>100</v>
      </c>
      <c r="V50" s="29">
        <v>4</v>
      </c>
      <c r="W50" s="29">
        <v>10</v>
      </c>
      <c r="X50" s="29">
        <v>4</v>
      </c>
      <c r="Y50" s="29">
        <f>X50*100/E50</f>
        <v>9.5238095238095237</v>
      </c>
      <c r="Z50" s="29">
        <v>0</v>
      </c>
      <c r="AA50" s="29">
        <v>0</v>
      </c>
      <c r="AB50" s="29">
        <v>0</v>
      </c>
      <c r="AC50" s="29">
        <v>0</v>
      </c>
      <c r="AD50" s="29">
        <v>4</v>
      </c>
      <c r="AE50" s="29">
        <v>0</v>
      </c>
    </row>
    <row r="51" spans="1:31" ht="38.25" x14ac:dyDescent="0.25">
      <c r="A51" s="5" t="s">
        <v>70</v>
      </c>
      <c r="B51" s="6" t="s">
        <v>246</v>
      </c>
      <c r="C51" s="7">
        <v>177.816</v>
      </c>
      <c r="D51" s="29">
        <v>59</v>
      </c>
      <c r="E51" s="29">
        <v>45</v>
      </c>
      <c r="F51" s="33">
        <f t="shared" si="3"/>
        <v>0.25307058982318803</v>
      </c>
      <c r="G51" s="29">
        <v>5</v>
      </c>
      <c r="H51" s="29">
        <f>G51*100/D51</f>
        <v>8.4745762711864412</v>
      </c>
      <c r="I51" s="29"/>
      <c r="J51" s="29"/>
      <c r="K51" s="29"/>
      <c r="L51" s="29"/>
      <c r="M51" s="29"/>
      <c r="N51" s="29"/>
      <c r="O51" s="29">
        <v>2</v>
      </c>
      <c r="P51" s="29"/>
      <c r="Q51" s="29"/>
      <c r="R51" s="29"/>
      <c r="S51" s="29"/>
      <c r="T51" s="29"/>
      <c r="U51" s="29">
        <f>O51*100/G51</f>
        <v>40</v>
      </c>
      <c r="V51" s="29">
        <v>4</v>
      </c>
      <c r="W51" s="29">
        <v>10</v>
      </c>
      <c r="X51" s="42">
        <v>3</v>
      </c>
      <c r="Y51" s="29">
        <f>X51*100/E51</f>
        <v>6.666666666666667</v>
      </c>
      <c r="Z51" s="32"/>
      <c r="AA51" s="32"/>
      <c r="AB51" s="32"/>
      <c r="AC51" s="32"/>
      <c r="AD51" s="32"/>
      <c r="AE51" s="32"/>
    </row>
    <row r="52" spans="1:31" ht="15.75" x14ac:dyDescent="0.25">
      <c r="A52" s="5" t="s">
        <v>268</v>
      </c>
      <c r="B52" s="6" t="s">
        <v>247</v>
      </c>
      <c r="C52" s="11">
        <v>17.88</v>
      </c>
      <c r="D52" s="29">
        <v>0</v>
      </c>
      <c r="E52" s="29">
        <v>0</v>
      </c>
      <c r="F52" s="33">
        <f t="shared" si="3"/>
        <v>0</v>
      </c>
      <c r="G52" s="29">
        <v>0</v>
      </c>
      <c r="H52" s="29">
        <v>0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29">
        <v>0</v>
      </c>
      <c r="V52" s="29">
        <v>0</v>
      </c>
      <c r="W52" s="29">
        <v>0</v>
      </c>
      <c r="X52" s="42">
        <v>0</v>
      </c>
      <c r="Y52" s="29">
        <v>0</v>
      </c>
      <c r="Z52" s="32"/>
      <c r="AA52" s="32"/>
      <c r="AB52" s="32"/>
      <c r="AC52" s="32"/>
      <c r="AD52" s="32"/>
      <c r="AE52" s="32"/>
    </row>
    <row r="53" spans="1:31" ht="25.5" x14ac:dyDescent="0.25">
      <c r="A53" s="5" t="s">
        <v>269</v>
      </c>
      <c r="B53" s="6" t="s">
        <v>248</v>
      </c>
      <c r="C53" s="11">
        <v>15.534000000000001</v>
      </c>
      <c r="D53" s="29">
        <v>8</v>
      </c>
      <c r="E53" s="29">
        <v>0</v>
      </c>
      <c r="F53" s="33">
        <f t="shared" si="3"/>
        <v>0</v>
      </c>
      <c r="G53" s="29">
        <v>0</v>
      </c>
      <c r="H53" s="29">
        <f>G53*100/D53</f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29">
        <v>0</v>
      </c>
      <c r="V53" s="29">
        <v>0</v>
      </c>
      <c r="W53" s="29">
        <v>0</v>
      </c>
      <c r="X53" s="42">
        <v>0</v>
      </c>
      <c r="Y53" s="29">
        <v>0</v>
      </c>
      <c r="Z53" s="32"/>
      <c r="AA53" s="32"/>
      <c r="AB53" s="32"/>
      <c r="AC53" s="32"/>
      <c r="AD53" s="32"/>
      <c r="AE53" s="32"/>
    </row>
    <row r="54" spans="1:31" ht="25.5" x14ac:dyDescent="0.25">
      <c r="A54" s="5" t="s">
        <v>270</v>
      </c>
      <c r="B54" s="6" t="s">
        <v>249</v>
      </c>
      <c r="C54" s="11">
        <v>14.592000000000001</v>
      </c>
      <c r="D54" s="29">
        <v>5</v>
      </c>
      <c r="E54" s="29">
        <v>0</v>
      </c>
      <c r="F54" s="33">
        <f t="shared" si="3"/>
        <v>0</v>
      </c>
      <c r="G54" s="29">
        <v>0</v>
      </c>
      <c r="H54" s="29">
        <f>G54*100/D54</f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29">
        <v>0</v>
      </c>
      <c r="V54" s="29">
        <v>0</v>
      </c>
      <c r="W54" s="29">
        <v>0</v>
      </c>
      <c r="X54" s="42">
        <v>0</v>
      </c>
      <c r="Y54" s="29">
        <v>0</v>
      </c>
      <c r="Z54" s="32"/>
      <c r="AA54" s="32"/>
      <c r="AB54" s="32"/>
      <c r="AC54" s="32"/>
      <c r="AD54" s="32"/>
      <c r="AE54" s="32"/>
    </row>
    <row r="55" spans="1:31" ht="15.75" x14ac:dyDescent="0.25">
      <c r="A55" s="5" t="s">
        <v>271</v>
      </c>
      <c r="B55" s="20" t="s">
        <v>250</v>
      </c>
      <c r="C55" s="9">
        <v>9.7159999999999993</v>
      </c>
      <c r="D55" s="29">
        <v>2</v>
      </c>
      <c r="E55" s="29">
        <v>0</v>
      </c>
      <c r="F55" s="33">
        <f t="shared" si="3"/>
        <v>0</v>
      </c>
      <c r="G55" s="29">
        <v>0</v>
      </c>
      <c r="H55" s="29">
        <f>G55*100/D55</f>
        <v>0</v>
      </c>
      <c r="I55" s="29"/>
      <c r="J55" s="29"/>
      <c r="K55" s="29"/>
      <c r="L55" s="29"/>
      <c r="M55" s="29"/>
      <c r="N55" s="29"/>
      <c r="O55" s="29">
        <v>0</v>
      </c>
      <c r="P55" s="29"/>
      <c r="Q55" s="29"/>
      <c r="R55" s="29"/>
      <c r="S55" s="29"/>
      <c r="T55" s="29"/>
      <c r="U55" s="29">
        <v>0</v>
      </c>
      <c r="V55" s="29">
        <v>0</v>
      </c>
      <c r="W55" s="29">
        <v>0</v>
      </c>
      <c r="X55" s="42">
        <v>0</v>
      </c>
      <c r="Y55" s="29">
        <v>0</v>
      </c>
      <c r="Z55" s="32"/>
      <c r="AA55" s="32"/>
      <c r="AB55" s="32"/>
      <c r="AC55" s="32"/>
      <c r="AD55" s="32"/>
      <c r="AE55" s="32"/>
    </row>
    <row r="56" spans="1:31" ht="15.75" customHeight="1" x14ac:dyDescent="0.25">
      <c r="A56" s="151" t="s">
        <v>334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</row>
    <row r="57" spans="1:31" x14ac:dyDescent="0.25">
      <c r="A57" s="5" t="s">
        <v>72</v>
      </c>
      <c r="B57" s="10" t="s">
        <v>45</v>
      </c>
      <c r="C57" s="13">
        <v>189.94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</row>
    <row r="58" spans="1:31" x14ac:dyDescent="0.25">
      <c r="A58" s="5" t="s">
        <v>73</v>
      </c>
      <c r="B58" s="10" t="s">
        <v>68</v>
      </c>
      <c r="C58" s="13">
        <v>203.81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/>
      <c r="J58" s="28"/>
      <c r="K58" s="28"/>
      <c r="L58" s="28"/>
      <c r="M58" s="28"/>
      <c r="N58" s="28"/>
      <c r="O58" s="28">
        <v>0</v>
      </c>
      <c r="P58" s="28"/>
      <c r="Q58" s="28"/>
      <c r="R58" s="28"/>
      <c r="S58" s="28"/>
      <c r="T58" s="28"/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43"/>
      <c r="AA58" s="43"/>
      <c r="AB58" s="43"/>
      <c r="AC58" s="43"/>
      <c r="AD58" s="43"/>
      <c r="AE58" s="43"/>
    </row>
    <row r="59" spans="1:31" ht="15.75" customHeight="1" x14ac:dyDescent="0.25">
      <c r="A59" s="143" t="s">
        <v>272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</row>
    <row r="60" spans="1:31" s="36" customFormat="1" ht="15.75" x14ac:dyDescent="0.25">
      <c r="A60" s="5" t="s">
        <v>75</v>
      </c>
      <c r="B60" s="6" t="s">
        <v>45</v>
      </c>
      <c r="C60" s="11">
        <v>4100.01</v>
      </c>
      <c r="D60" s="29">
        <v>123</v>
      </c>
      <c r="E60" s="29">
        <v>164</v>
      </c>
      <c r="F60" s="30">
        <f>E60/C60</f>
        <v>3.9999902439262339E-2</v>
      </c>
      <c r="G60" s="29">
        <v>12</v>
      </c>
      <c r="H60" s="29">
        <f>G60*100/D60</f>
        <v>9.7560975609756095</v>
      </c>
      <c r="I60" s="29">
        <v>4</v>
      </c>
      <c r="J60" s="29">
        <v>0</v>
      </c>
      <c r="K60" s="29">
        <v>0</v>
      </c>
      <c r="L60" s="29">
        <v>0</v>
      </c>
      <c r="M60" s="29">
        <v>8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16</v>
      </c>
      <c r="W60" s="29">
        <v>10</v>
      </c>
      <c r="X60" s="35">
        <v>16</v>
      </c>
      <c r="Y60" s="63">
        <f>X60*100/E60</f>
        <v>9.7560975609756095</v>
      </c>
      <c r="Z60" s="35">
        <v>4</v>
      </c>
      <c r="AA60" s="35">
        <v>0</v>
      </c>
      <c r="AB60" s="35">
        <v>0</v>
      </c>
      <c r="AC60" s="35">
        <v>0</v>
      </c>
      <c r="AD60" s="35">
        <v>12</v>
      </c>
      <c r="AE60" s="35">
        <v>0</v>
      </c>
    </row>
    <row r="61" spans="1:31" s="36" customFormat="1" ht="15.75" x14ac:dyDescent="0.25">
      <c r="A61" s="5" t="s">
        <v>76</v>
      </c>
      <c r="B61" s="6" t="s">
        <v>74</v>
      </c>
      <c r="C61" s="11">
        <v>1069.01</v>
      </c>
      <c r="D61" s="29">
        <v>191</v>
      </c>
      <c r="E61" s="29">
        <v>192</v>
      </c>
      <c r="F61" s="30">
        <f>E61/C61</f>
        <v>0.17960542932245724</v>
      </c>
      <c r="G61" s="29">
        <v>19</v>
      </c>
      <c r="H61" s="29">
        <f>G61*100/D61</f>
        <v>9.9476439790575917</v>
      </c>
      <c r="I61" s="29"/>
      <c r="J61" s="29"/>
      <c r="K61" s="29"/>
      <c r="L61" s="29"/>
      <c r="M61" s="29"/>
      <c r="N61" s="29"/>
      <c r="O61" s="29">
        <v>19</v>
      </c>
      <c r="P61" s="29"/>
      <c r="Q61" s="29"/>
      <c r="R61" s="29"/>
      <c r="S61" s="29"/>
      <c r="T61" s="29"/>
      <c r="U61" s="29">
        <f>O61*100/G61</f>
        <v>100</v>
      </c>
      <c r="V61" s="29">
        <v>19</v>
      </c>
      <c r="W61" s="29">
        <v>10</v>
      </c>
      <c r="X61" s="35">
        <v>19</v>
      </c>
      <c r="Y61" s="63">
        <f>X61*100/E61</f>
        <v>9.8958333333333339</v>
      </c>
      <c r="Z61" s="35"/>
      <c r="AA61" s="35"/>
      <c r="AB61" s="35"/>
      <c r="AC61" s="35"/>
      <c r="AD61" s="35"/>
      <c r="AE61" s="35"/>
    </row>
    <row r="62" spans="1:31" ht="15.75" customHeight="1" x14ac:dyDescent="0.25">
      <c r="A62" s="143" t="s">
        <v>335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</row>
    <row r="63" spans="1:31" s="36" customFormat="1" x14ac:dyDescent="0.25">
      <c r="A63" s="5" t="s">
        <v>84</v>
      </c>
      <c r="B63" s="6" t="s">
        <v>26</v>
      </c>
      <c r="C63" s="11">
        <v>228.05840000000001</v>
      </c>
      <c r="D63" s="28">
        <v>1</v>
      </c>
      <c r="E63" s="28">
        <v>4</v>
      </c>
      <c r="F63" s="47">
        <f>E63/C63</f>
        <v>1.7539367109477223E-2</v>
      </c>
      <c r="G63" s="28">
        <v>0</v>
      </c>
      <c r="H63" s="28">
        <f>G63*100/D63</f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10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</row>
    <row r="64" spans="1:31" s="36" customFormat="1" ht="38.25" x14ac:dyDescent="0.25">
      <c r="A64" s="5" t="s">
        <v>85</v>
      </c>
      <c r="B64" s="10" t="s">
        <v>71</v>
      </c>
      <c r="C64" s="11">
        <v>80.239999999999995</v>
      </c>
      <c r="D64" s="28">
        <v>6</v>
      </c>
      <c r="E64" s="28">
        <v>11</v>
      </c>
      <c r="F64" s="46">
        <f>E64/C64</f>
        <v>0.1370887337986042</v>
      </c>
      <c r="G64" s="28">
        <v>0</v>
      </c>
      <c r="H64" s="28">
        <f>G64*100/D64</f>
        <v>0</v>
      </c>
      <c r="I64" s="28"/>
      <c r="J64" s="28"/>
      <c r="K64" s="28"/>
      <c r="L64" s="28"/>
      <c r="M64" s="28"/>
      <c r="N64" s="28"/>
      <c r="O64" s="28">
        <v>0</v>
      </c>
      <c r="P64" s="28"/>
      <c r="Q64" s="28"/>
      <c r="R64" s="28"/>
      <c r="S64" s="28"/>
      <c r="T64" s="28"/>
      <c r="U64" s="28">
        <v>0</v>
      </c>
      <c r="V64" s="28">
        <v>1</v>
      </c>
      <c r="W64" s="28">
        <v>10</v>
      </c>
      <c r="X64" s="28">
        <v>1</v>
      </c>
      <c r="Y64" s="28">
        <f>X64*100/E64</f>
        <v>9.0909090909090917</v>
      </c>
      <c r="Z64" s="51"/>
      <c r="AA64" s="51"/>
      <c r="AB64" s="51"/>
      <c r="AC64" s="51"/>
      <c r="AD64" s="51"/>
      <c r="AE64" s="51"/>
    </row>
    <row r="65" spans="1:31" ht="15.75" customHeight="1" x14ac:dyDescent="0.25">
      <c r="A65" s="143" t="s">
        <v>273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</row>
    <row r="66" spans="1:31" s="36" customFormat="1" ht="15.75" x14ac:dyDescent="0.25">
      <c r="A66" s="5" t="s">
        <v>88</v>
      </c>
      <c r="B66" s="6" t="s">
        <v>45</v>
      </c>
      <c r="C66" s="11">
        <v>311.08</v>
      </c>
      <c r="D66" s="29">
        <v>0</v>
      </c>
      <c r="E66" s="29">
        <v>15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1</v>
      </c>
      <c r="W66" s="29">
        <v>10</v>
      </c>
      <c r="X66" s="29">
        <v>1</v>
      </c>
      <c r="Y66" s="29">
        <f>X66*100/E66</f>
        <v>6.666666666666667</v>
      </c>
      <c r="Z66" s="29">
        <v>0</v>
      </c>
      <c r="AA66" s="29">
        <v>0</v>
      </c>
      <c r="AB66" s="29">
        <v>0</v>
      </c>
      <c r="AC66" s="29">
        <v>0</v>
      </c>
      <c r="AD66" s="29">
        <v>1</v>
      </c>
      <c r="AE66" s="29">
        <v>0</v>
      </c>
    </row>
    <row r="67" spans="1:31" s="36" customFormat="1" ht="38.25" x14ac:dyDescent="0.25">
      <c r="A67" s="5" t="s">
        <v>89</v>
      </c>
      <c r="B67" s="6" t="s">
        <v>77</v>
      </c>
      <c r="C67" s="11">
        <v>291.77</v>
      </c>
      <c r="D67" s="29">
        <v>25</v>
      </c>
      <c r="E67" s="29">
        <v>27</v>
      </c>
      <c r="F67" s="30">
        <f t="shared" ref="F67:F74" si="4">E67/C67</f>
        <v>9.2538643452034136E-2</v>
      </c>
      <c r="G67" s="38">
        <v>2</v>
      </c>
      <c r="H67" s="33">
        <f>G67*100/D67</f>
        <v>8</v>
      </c>
      <c r="I67" s="29"/>
      <c r="J67" s="29"/>
      <c r="K67" s="29"/>
      <c r="L67" s="38"/>
      <c r="M67" s="29"/>
      <c r="N67" s="29"/>
      <c r="O67" s="29">
        <v>1</v>
      </c>
      <c r="P67" s="38"/>
      <c r="Q67" s="29"/>
      <c r="R67" s="38"/>
      <c r="S67" s="29"/>
      <c r="T67" s="29"/>
      <c r="U67" s="29">
        <f>O67*100/G67</f>
        <v>50</v>
      </c>
      <c r="V67" s="29">
        <v>2</v>
      </c>
      <c r="W67" s="29">
        <v>10</v>
      </c>
      <c r="X67" s="42">
        <v>2</v>
      </c>
      <c r="Y67" s="29">
        <f t="shared" ref="Y67:Y74" si="5">X67*100/E67</f>
        <v>7.4074074074074074</v>
      </c>
      <c r="Z67" s="42"/>
      <c r="AA67" s="42"/>
      <c r="AB67" s="42"/>
      <c r="AC67" s="42"/>
      <c r="AD67" s="42"/>
      <c r="AE67" s="42"/>
    </row>
    <row r="68" spans="1:31" s="36" customFormat="1" ht="38.25" x14ac:dyDescent="0.25">
      <c r="A68" s="5" t="s">
        <v>91</v>
      </c>
      <c r="B68" s="6" t="s">
        <v>78</v>
      </c>
      <c r="C68" s="11">
        <v>16</v>
      </c>
      <c r="D68" s="29">
        <v>3</v>
      </c>
      <c r="E68" s="29">
        <v>4</v>
      </c>
      <c r="F68" s="30">
        <f t="shared" si="4"/>
        <v>0.25</v>
      </c>
      <c r="G68" s="38">
        <v>0</v>
      </c>
      <c r="H68" s="33">
        <f t="shared" ref="H68:H74" si="6">G68*100/D68</f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29">
        <v>0</v>
      </c>
      <c r="V68" s="29">
        <v>0</v>
      </c>
      <c r="W68" s="29">
        <v>10</v>
      </c>
      <c r="X68" s="42">
        <v>0</v>
      </c>
      <c r="Y68" s="29">
        <f t="shared" si="5"/>
        <v>0</v>
      </c>
      <c r="Z68" s="42"/>
      <c r="AA68" s="42"/>
      <c r="AB68" s="42"/>
      <c r="AC68" s="42"/>
      <c r="AD68" s="42"/>
      <c r="AE68" s="42"/>
    </row>
    <row r="69" spans="1:31" s="36" customFormat="1" ht="38.25" x14ac:dyDescent="0.25">
      <c r="A69" s="5" t="s">
        <v>93</v>
      </c>
      <c r="B69" s="6" t="s">
        <v>79</v>
      </c>
      <c r="C69" s="7">
        <v>25.46</v>
      </c>
      <c r="D69" s="29">
        <v>0</v>
      </c>
      <c r="E69" s="29">
        <v>0</v>
      </c>
      <c r="F69" s="30">
        <f t="shared" si="4"/>
        <v>0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29">
        <v>0</v>
      </c>
      <c r="V69" s="29">
        <v>0</v>
      </c>
      <c r="W69" s="29">
        <v>10</v>
      </c>
      <c r="X69" s="42">
        <v>0</v>
      </c>
      <c r="Y69" s="29">
        <v>0</v>
      </c>
      <c r="Z69" s="42"/>
      <c r="AA69" s="42"/>
      <c r="AB69" s="42"/>
      <c r="AC69" s="42"/>
      <c r="AD69" s="42"/>
      <c r="AE69" s="42"/>
    </row>
    <row r="70" spans="1:31" s="36" customFormat="1" ht="15.75" x14ac:dyDescent="0.25">
      <c r="A70" s="5" t="s">
        <v>95</v>
      </c>
      <c r="B70" s="6" t="s">
        <v>80</v>
      </c>
      <c r="C70" s="11">
        <v>8.7370000000000001</v>
      </c>
      <c r="D70" s="29">
        <v>2</v>
      </c>
      <c r="E70" s="29">
        <v>2</v>
      </c>
      <c r="F70" s="30">
        <f t="shared" si="4"/>
        <v>0.22891152569531875</v>
      </c>
      <c r="G70" s="38">
        <v>0</v>
      </c>
      <c r="H70" s="33">
        <f t="shared" si="6"/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29">
        <v>0</v>
      </c>
      <c r="V70" s="29">
        <v>0</v>
      </c>
      <c r="W70" s="29">
        <v>10</v>
      </c>
      <c r="X70" s="42">
        <v>0</v>
      </c>
      <c r="Y70" s="29">
        <f t="shared" si="5"/>
        <v>0</v>
      </c>
      <c r="Z70" s="42"/>
      <c r="AA70" s="42"/>
      <c r="AB70" s="42"/>
      <c r="AC70" s="42"/>
      <c r="AD70" s="42"/>
      <c r="AE70" s="42"/>
    </row>
    <row r="71" spans="1:31" s="36" customFormat="1" ht="25.5" x14ac:dyDescent="0.25">
      <c r="A71" s="5" t="s">
        <v>274</v>
      </c>
      <c r="B71" s="6" t="s">
        <v>81</v>
      </c>
      <c r="C71" s="11">
        <v>11.28</v>
      </c>
      <c r="D71" s="29">
        <v>3</v>
      </c>
      <c r="E71" s="29">
        <v>3</v>
      </c>
      <c r="F71" s="30">
        <f t="shared" si="4"/>
        <v>0.26595744680851063</v>
      </c>
      <c r="G71" s="38">
        <v>0</v>
      </c>
      <c r="H71" s="33">
        <f t="shared" si="6"/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29">
        <v>0</v>
      </c>
      <c r="V71" s="29">
        <v>0</v>
      </c>
      <c r="W71" s="29">
        <v>10</v>
      </c>
      <c r="X71" s="42">
        <v>0</v>
      </c>
      <c r="Y71" s="29">
        <v>0</v>
      </c>
      <c r="Z71" s="42"/>
      <c r="AA71" s="42"/>
      <c r="AB71" s="42"/>
      <c r="AC71" s="42"/>
      <c r="AD71" s="42"/>
      <c r="AE71" s="42"/>
    </row>
    <row r="72" spans="1:31" s="36" customFormat="1" ht="15.75" x14ac:dyDescent="0.25">
      <c r="A72" s="5" t="s">
        <v>275</v>
      </c>
      <c r="B72" s="6" t="s">
        <v>82</v>
      </c>
      <c r="C72" s="11">
        <v>16.34</v>
      </c>
      <c r="D72" s="29">
        <v>0</v>
      </c>
      <c r="E72" s="29">
        <v>0</v>
      </c>
      <c r="F72" s="30">
        <f t="shared" si="4"/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29">
        <v>0</v>
      </c>
      <c r="V72" s="29">
        <v>0</v>
      </c>
      <c r="W72" s="29">
        <v>10</v>
      </c>
      <c r="X72" s="42">
        <v>0</v>
      </c>
      <c r="Y72" s="29">
        <v>0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276</v>
      </c>
      <c r="B73" s="12" t="s">
        <v>83</v>
      </c>
      <c r="C73" s="11">
        <v>5.34</v>
      </c>
      <c r="D73" s="29">
        <v>0</v>
      </c>
      <c r="E73" s="29">
        <v>0</v>
      </c>
      <c r="F73" s="30">
        <f t="shared" si="4"/>
        <v>0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0</v>
      </c>
      <c r="W73" s="29">
        <v>10</v>
      </c>
      <c r="X73" s="42">
        <v>0</v>
      </c>
      <c r="Y73" s="29">
        <v>0</v>
      </c>
      <c r="Z73" s="42"/>
      <c r="AA73" s="42"/>
      <c r="AB73" s="42"/>
      <c r="AC73" s="42"/>
      <c r="AD73" s="42"/>
      <c r="AE73" s="42"/>
    </row>
    <row r="74" spans="1:31" s="36" customFormat="1" ht="15.75" x14ac:dyDescent="0.25">
      <c r="A74" s="5" t="s">
        <v>344</v>
      </c>
      <c r="B74" s="12" t="s">
        <v>345</v>
      </c>
      <c r="C74" s="11">
        <v>58.037999999999997</v>
      </c>
      <c r="D74" s="29">
        <v>16</v>
      </c>
      <c r="E74" s="29">
        <v>19</v>
      </c>
      <c r="F74" s="30">
        <f t="shared" si="4"/>
        <v>0.3273717219752576</v>
      </c>
      <c r="G74" s="38">
        <v>0</v>
      </c>
      <c r="H74" s="33">
        <f t="shared" si="6"/>
        <v>0</v>
      </c>
      <c r="I74" s="29"/>
      <c r="J74" s="29"/>
      <c r="K74" s="29"/>
      <c r="L74" s="38"/>
      <c r="M74" s="29"/>
      <c r="N74" s="29"/>
      <c r="O74" s="29">
        <v>0</v>
      </c>
      <c r="P74" s="38"/>
      <c r="Q74" s="29"/>
      <c r="R74" s="38"/>
      <c r="S74" s="29"/>
      <c r="T74" s="29"/>
      <c r="U74" s="29">
        <v>0</v>
      </c>
      <c r="V74" s="29">
        <v>1</v>
      </c>
      <c r="W74" s="29">
        <v>10</v>
      </c>
      <c r="X74" s="42">
        <v>1</v>
      </c>
      <c r="Y74" s="29">
        <f t="shared" si="5"/>
        <v>5.2631578947368425</v>
      </c>
      <c r="Z74" s="42"/>
      <c r="AA74" s="42"/>
      <c r="AB74" s="42"/>
      <c r="AC74" s="42"/>
      <c r="AD74" s="42"/>
      <c r="AE74" s="42"/>
    </row>
    <row r="75" spans="1:31" ht="15.75" x14ac:dyDescent="0.25">
      <c r="A75" s="146" t="s">
        <v>336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</row>
    <row r="76" spans="1:31" s="36" customFormat="1" x14ac:dyDescent="0.25">
      <c r="A76" s="16" t="s">
        <v>97</v>
      </c>
      <c r="B76" s="10" t="s">
        <v>45</v>
      </c>
      <c r="C76" s="13">
        <v>109.7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</row>
    <row r="77" spans="1:31" ht="38.25" x14ac:dyDescent="0.25">
      <c r="A77" s="16" t="s">
        <v>98</v>
      </c>
      <c r="B77" s="10" t="s">
        <v>86</v>
      </c>
      <c r="C77" s="13">
        <v>119.99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/>
      <c r="J77" s="28"/>
      <c r="K77" s="28"/>
      <c r="L77" s="28"/>
      <c r="M77" s="28"/>
      <c r="N77" s="28"/>
      <c r="O77" s="28">
        <v>0</v>
      </c>
      <c r="P77" s="28"/>
      <c r="Q77" s="28"/>
      <c r="R77" s="28"/>
      <c r="S77" s="28"/>
      <c r="T77" s="28"/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/>
      <c r="AA77" s="28"/>
      <c r="AB77" s="28"/>
      <c r="AC77" s="28"/>
      <c r="AD77" s="28"/>
      <c r="AE77" s="28"/>
    </row>
    <row r="78" spans="1:31" x14ac:dyDescent="0.25">
      <c r="A78" s="16" t="s">
        <v>100</v>
      </c>
      <c r="B78" s="10" t="s">
        <v>87</v>
      </c>
      <c r="C78" s="13">
        <v>273.73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/>
      <c r="J78" s="28"/>
      <c r="K78" s="28"/>
      <c r="L78" s="28"/>
      <c r="M78" s="28"/>
      <c r="N78" s="28"/>
      <c r="O78" s="28">
        <v>0</v>
      </c>
      <c r="P78" s="28"/>
      <c r="Q78" s="28"/>
      <c r="R78" s="28"/>
      <c r="S78" s="28"/>
      <c r="T78" s="28"/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/>
      <c r="AA78" s="28"/>
      <c r="AB78" s="28"/>
      <c r="AC78" s="28"/>
      <c r="AD78" s="28"/>
      <c r="AE78" s="28"/>
    </row>
    <row r="79" spans="1:31" ht="15.75" customHeight="1" x14ac:dyDescent="0.25">
      <c r="A79" s="143" t="s">
        <v>277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</row>
    <row r="80" spans="1:31" s="36" customFormat="1" ht="15.75" x14ac:dyDescent="0.25">
      <c r="A80" s="14" t="s">
        <v>107</v>
      </c>
      <c r="B80" s="10" t="s">
        <v>45</v>
      </c>
      <c r="C80" s="11">
        <v>204.64</v>
      </c>
      <c r="D80" s="29">
        <v>16</v>
      </c>
      <c r="E80" s="29">
        <v>17</v>
      </c>
      <c r="F80" s="30">
        <f>E80/C80</f>
        <v>8.307271305707585E-2</v>
      </c>
      <c r="G80" s="29">
        <v>1</v>
      </c>
      <c r="H80" s="33">
        <f>G80*100/D80</f>
        <v>6.25</v>
      </c>
      <c r="I80" s="29">
        <v>0</v>
      </c>
      <c r="J80" s="29">
        <v>0</v>
      </c>
      <c r="K80" s="29">
        <v>0</v>
      </c>
      <c r="L80" s="29">
        <v>0</v>
      </c>
      <c r="M80" s="29">
        <v>1</v>
      </c>
      <c r="N80" s="29">
        <v>0</v>
      </c>
      <c r="O80" s="29">
        <v>1</v>
      </c>
      <c r="P80" s="29">
        <v>0</v>
      </c>
      <c r="Q80" s="29">
        <v>0</v>
      </c>
      <c r="R80" s="29">
        <v>0</v>
      </c>
      <c r="S80" s="29">
        <v>1</v>
      </c>
      <c r="T80" s="29">
        <v>0</v>
      </c>
      <c r="U80" s="29">
        <f>O80*100/G80</f>
        <v>100</v>
      </c>
      <c r="V80" s="29">
        <v>1</v>
      </c>
      <c r="W80" s="29">
        <v>10</v>
      </c>
      <c r="X80" s="42">
        <v>1</v>
      </c>
      <c r="Y80" s="50">
        <f>X80*100/E80</f>
        <v>5.882352941176471</v>
      </c>
      <c r="Z80" s="42">
        <v>0</v>
      </c>
      <c r="AA80" s="42">
        <v>0</v>
      </c>
      <c r="AB80" s="42">
        <v>0</v>
      </c>
      <c r="AC80" s="42">
        <v>0</v>
      </c>
      <c r="AD80" s="42">
        <v>1</v>
      </c>
      <c r="AE80" s="42">
        <v>0</v>
      </c>
    </row>
    <row r="81" spans="1:31" s="36" customFormat="1" ht="15.75" x14ac:dyDescent="0.25">
      <c r="A81" s="14" t="s">
        <v>108</v>
      </c>
      <c r="B81" s="6" t="s">
        <v>90</v>
      </c>
      <c r="C81" s="11">
        <v>699.95899999999995</v>
      </c>
      <c r="D81" s="29">
        <v>93</v>
      </c>
      <c r="E81" s="29">
        <v>104</v>
      </c>
      <c r="F81" s="30">
        <f>E81/C81</f>
        <v>0.14858013112196572</v>
      </c>
      <c r="G81" s="29">
        <v>9</v>
      </c>
      <c r="H81" s="33">
        <f>G81*100/D81</f>
        <v>9.67741935483871</v>
      </c>
      <c r="I81" s="29"/>
      <c r="J81" s="29"/>
      <c r="K81" s="29"/>
      <c r="L81" s="29"/>
      <c r="M81" s="29"/>
      <c r="N81" s="29"/>
      <c r="O81" s="29">
        <v>9</v>
      </c>
      <c r="P81" s="29"/>
      <c r="Q81" s="29"/>
      <c r="R81" s="29"/>
      <c r="S81" s="29"/>
      <c r="T81" s="29"/>
      <c r="U81" s="29">
        <f>O81*100/G81</f>
        <v>100</v>
      </c>
      <c r="V81" s="29">
        <v>10</v>
      </c>
      <c r="W81" s="29">
        <v>10</v>
      </c>
      <c r="X81" s="42">
        <v>10</v>
      </c>
      <c r="Y81" s="50">
        <f>X81*100/E81</f>
        <v>9.615384615384615</v>
      </c>
      <c r="Z81" s="42"/>
      <c r="AA81" s="42"/>
      <c r="AB81" s="42"/>
      <c r="AC81" s="42"/>
      <c r="AD81" s="42"/>
      <c r="AE81" s="42"/>
    </row>
    <row r="82" spans="1:31" s="36" customFormat="1" ht="25.5" x14ac:dyDescent="0.25">
      <c r="A82" s="14" t="s">
        <v>110</v>
      </c>
      <c r="B82" s="6" t="s">
        <v>92</v>
      </c>
      <c r="C82" s="11">
        <v>354.61</v>
      </c>
      <c r="D82" s="29">
        <v>56</v>
      </c>
      <c r="E82" s="29">
        <v>56</v>
      </c>
      <c r="F82" s="30">
        <f>E82/C82</f>
        <v>0.15791996841600631</v>
      </c>
      <c r="G82" s="29">
        <v>5</v>
      </c>
      <c r="H82" s="33">
        <f>G82*100/D82</f>
        <v>8.9285714285714288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f>O82*100/G82</f>
        <v>0</v>
      </c>
      <c r="V82" s="29">
        <v>5</v>
      </c>
      <c r="W82" s="29">
        <v>10</v>
      </c>
      <c r="X82" s="42">
        <v>5</v>
      </c>
      <c r="Y82" s="50">
        <f>X82*100/E82</f>
        <v>8.9285714285714288</v>
      </c>
      <c r="Z82" s="42"/>
      <c r="AA82" s="42"/>
      <c r="AB82" s="42"/>
      <c r="AC82" s="42"/>
      <c r="AD82" s="42"/>
      <c r="AE82" s="42"/>
    </row>
    <row r="83" spans="1:31" s="36" customFormat="1" ht="15.75" x14ac:dyDescent="0.25">
      <c r="A83" s="14" t="s">
        <v>112</v>
      </c>
      <c r="B83" s="6" t="s">
        <v>94</v>
      </c>
      <c r="C83" s="7">
        <v>22.882999999999999</v>
      </c>
      <c r="D83" s="29">
        <v>6</v>
      </c>
      <c r="E83" s="29">
        <v>6</v>
      </c>
      <c r="F83" s="30">
        <f>E83/C83</f>
        <v>0.26220338242363328</v>
      </c>
      <c r="G83" s="29">
        <v>0</v>
      </c>
      <c r="H83" s="33">
        <f>G83*100/D83</f>
        <v>0</v>
      </c>
      <c r="I83" s="29"/>
      <c r="J83" s="29"/>
      <c r="K83" s="29"/>
      <c r="L83" s="29"/>
      <c r="M83" s="29"/>
      <c r="N83" s="29"/>
      <c r="O83" s="29">
        <v>0</v>
      </c>
      <c r="P83" s="29"/>
      <c r="Q83" s="29"/>
      <c r="R83" s="29"/>
      <c r="S83" s="29"/>
      <c r="T83" s="29"/>
      <c r="U83" s="29">
        <v>0</v>
      </c>
      <c r="V83" s="29">
        <v>0</v>
      </c>
      <c r="W83" s="29">
        <v>10</v>
      </c>
      <c r="X83" s="42">
        <v>0</v>
      </c>
      <c r="Y83" s="50">
        <f>X83*100/E83</f>
        <v>0</v>
      </c>
      <c r="Z83" s="42"/>
      <c r="AA83" s="42"/>
      <c r="AB83" s="42"/>
      <c r="AC83" s="42"/>
      <c r="AD83" s="42"/>
      <c r="AE83" s="42"/>
    </row>
    <row r="84" spans="1:31" s="36" customFormat="1" ht="15.75" x14ac:dyDescent="0.25">
      <c r="A84" s="14" t="s">
        <v>278</v>
      </c>
      <c r="B84" s="6" t="s">
        <v>96</v>
      </c>
      <c r="C84" s="11">
        <v>812.9</v>
      </c>
      <c r="D84" s="29">
        <v>79</v>
      </c>
      <c r="E84" s="29">
        <v>126</v>
      </c>
      <c r="F84" s="30">
        <f>E84/C84</f>
        <v>0.15500061508180588</v>
      </c>
      <c r="G84" s="29">
        <v>7</v>
      </c>
      <c r="H84" s="33">
        <f>G84*100/D84</f>
        <v>8.8607594936708853</v>
      </c>
      <c r="I84" s="29"/>
      <c r="J84" s="29"/>
      <c r="K84" s="29"/>
      <c r="L84" s="29"/>
      <c r="M84" s="29"/>
      <c r="N84" s="29"/>
      <c r="O84" s="29">
        <v>7</v>
      </c>
      <c r="P84" s="29"/>
      <c r="Q84" s="29"/>
      <c r="R84" s="29"/>
      <c r="S84" s="29"/>
      <c r="T84" s="29"/>
      <c r="U84" s="29">
        <f>O84*100/G84</f>
        <v>100</v>
      </c>
      <c r="V84" s="29">
        <v>12</v>
      </c>
      <c r="W84" s="29">
        <v>10</v>
      </c>
      <c r="X84" s="42">
        <v>8</v>
      </c>
      <c r="Y84" s="50">
        <f>X84*100/E84</f>
        <v>6.3492063492063489</v>
      </c>
      <c r="Z84" s="42"/>
      <c r="AA84" s="42"/>
      <c r="AB84" s="42"/>
      <c r="AC84" s="42"/>
      <c r="AD84" s="42"/>
      <c r="AE84" s="42"/>
    </row>
    <row r="85" spans="1:31" ht="15.75" customHeight="1" x14ac:dyDescent="0.25">
      <c r="A85" s="143" t="s">
        <v>279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31" s="36" customFormat="1" ht="15.75" x14ac:dyDescent="0.25">
      <c r="A86" s="14" t="s">
        <v>114</v>
      </c>
      <c r="B86" s="10" t="s">
        <v>45</v>
      </c>
      <c r="C86" s="11">
        <v>559.524</v>
      </c>
      <c r="D86" s="29">
        <v>79</v>
      </c>
      <c r="E86" s="29">
        <v>162</v>
      </c>
      <c r="F86" s="30">
        <f>E86/C86</f>
        <v>0.28953181632959446</v>
      </c>
      <c r="G86" s="29">
        <v>7</v>
      </c>
      <c r="H86" s="33">
        <f>G86*100/D86</f>
        <v>8.8607594936708853</v>
      </c>
      <c r="I86" s="29">
        <v>0</v>
      </c>
      <c r="J86" s="29">
        <v>0</v>
      </c>
      <c r="K86" s="29">
        <v>0</v>
      </c>
      <c r="L86" s="29">
        <v>0</v>
      </c>
      <c r="M86" s="29">
        <v>7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f>O86*100/G86</f>
        <v>0</v>
      </c>
      <c r="V86" s="29">
        <v>16</v>
      </c>
      <c r="W86" s="29">
        <v>10</v>
      </c>
      <c r="X86" s="42">
        <v>16</v>
      </c>
      <c r="Y86" s="50">
        <f>X86*100/E86</f>
        <v>9.8765432098765427</v>
      </c>
      <c r="Z86" s="42">
        <v>0</v>
      </c>
      <c r="AA86" s="42">
        <v>0</v>
      </c>
      <c r="AB86" s="42">
        <v>0</v>
      </c>
      <c r="AC86" s="42">
        <v>0</v>
      </c>
      <c r="AD86" s="42">
        <v>16</v>
      </c>
      <c r="AE86" s="42">
        <v>0</v>
      </c>
    </row>
    <row r="87" spans="1:31" ht="25.5" x14ac:dyDescent="0.25">
      <c r="A87" s="14" t="s">
        <v>115</v>
      </c>
      <c r="B87" s="10" t="s">
        <v>99</v>
      </c>
      <c r="C87" s="11">
        <v>396.81</v>
      </c>
      <c r="D87" s="29">
        <v>136</v>
      </c>
      <c r="E87" s="29">
        <v>153</v>
      </c>
      <c r="F87" s="30">
        <f t="shared" ref="F87:F93" si="7">E87/C87</f>
        <v>0.38557496030845995</v>
      </c>
      <c r="G87" s="29">
        <v>13</v>
      </c>
      <c r="H87" s="33">
        <f t="shared" ref="H87:H93" si="8">G87*100/D87</f>
        <v>9.5588235294117645</v>
      </c>
      <c r="I87" s="29"/>
      <c r="J87" s="29"/>
      <c r="K87" s="29"/>
      <c r="L87" s="29"/>
      <c r="M87" s="29"/>
      <c r="N87" s="29"/>
      <c r="O87" s="29">
        <v>13</v>
      </c>
      <c r="P87" s="29"/>
      <c r="Q87" s="29"/>
      <c r="R87" s="29"/>
      <c r="S87" s="29"/>
      <c r="T87" s="29"/>
      <c r="U87" s="29">
        <f>O87*100/G87</f>
        <v>100</v>
      </c>
      <c r="V87" s="29">
        <v>15</v>
      </c>
      <c r="W87" s="29">
        <v>10</v>
      </c>
      <c r="X87" s="42">
        <v>15</v>
      </c>
      <c r="Y87" s="50">
        <f t="shared" ref="Y87:Y93" si="9">X87*100/E87</f>
        <v>9.8039215686274517</v>
      </c>
      <c r="Z87" s="32"/>
      <c r="AA87" s="32"/>
      <c r="AB87" s="32"/>
      <c r="AC87" s="32"/>
      <c r="AD87" s="32"/>
      <c r="AE87" s="32"/>
    </row>
    <row r="88" spans="1:31" ht="15.75" x14ac:dyDescent="0.25">
      <c r="A88" s="14"/>
      <c r="B88" s="10" t="s">
        <v>101</v>
      </c>
      <c r="C88" s="11">
        <v>143.51</v>
      </c>
      <c r="D88" s="29">
        <v>9</v>
      </c>
      <c r="E88" s="29">
        <v>21</v>
      </c>
      <c r="F88" s="30">
        <f t="shared" si="7"/>
        <v>0.14633126611385966</v>
      </c>
      <c r="G88" s="29">
        <v>0</v>
      </c>
      <c r="H88" s="33">
        <f t="shared" si="8"/>
        <v>0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v>0</v>
      </c>
      <c r="V88" s="29">
        <v>2</v>
      </c>
      <c r="W88" s="29">
        <v>10</v>
      </c>
      <c r="X88" s="42">
        <v>2</v>
      </c>
      <c r="Y88" s="50">
        <f t="shared" si="9"/>
        <v>9.5238095238095237</v>
      </c>
      <c r="Z88" s="32"/>
      <c r="AA88" s="32"/>
      <c r="AB88" s="32"/>
      <c r="AC88" s="32"/>
      <c r="AD88" s="32"/>
      <c r="AE88" s="32"/>
    </row>
    <row r="89" spans="1:31" ht="15.75" x14ac:dyDescent="0.25">
      <c r="A89" s="14" t="s">
        <v>118</v>
      </c>
      <c r="B89" s="10" t="s">
        <v>102</v>
      </c>
      <c r="C89" s="7">
        <v>29.94</v>
      </c>
      <c r="D89" s="29">
        <v>3</v>
      </c>
      <c r="E89" s="29">
        <v>8</v>
      </c>
      <c r="F89" s="30">
        <f t="shared" si="7"/>
        <v>0.26720106880427519</v>
      </c>
      <c r="G89" s="29">
        <v>0</v>
      </c>
      <c r="H89" s="33">
        <f t="shared" si="8"/>
        <v>0</v>
      </c>
      <c r="I89" s="29"/>
      <c r="J89" s="29"/>
      <c r="K89" s="29"/>
      <c r="L89" s="29"/>
      <c r="M89" s="29"/>
      <c r="N89" s="29"/>
      <c r="O89" s="29">
        <v>0</v>
      </c>
      <c r="P89" s="29"/>
      <c r="Q89" s="29"/>
      <c r="R89" s="29"/>
      <c r="S89" s="29"/>
      <c r="T89" s="29"/>
      <c r="U89" s="29">
        <v>0</v>
      </c>
      <c r="V89" s="29">
        <v>0</v>
      </c>
      <c r="W89" s="29">
        <v>10</v>
      </c>
      <c r="X89" s="42">
        <v>0</v>
      </c>
      <c r="Y89" s="50">
        <f t="shared" si="9"/>
        <v>0</v>
      </c>
      <c r="Z89" s="32"/>
      <c r="AA89" s="32"/>
      <c r="AB89" s="32"/>
      <c r="AC89" s="32"/>
      <c r="AD89" s="32"/>
      <c r="AE89" s="32"/>
    </row>
    <row r="90" spans="1:31" ht="15.75" x14ac:dyDescent="0.25">
      <c r="A90" s="14" t="s">
        <v>120</v>
      </c>
      <c r="B90" s="10" t="s">
        <v>103</v>
      </c>
      <c r="C90" s="7">
        <v>39.04</v>
      </c>
      <c r="D90" s="29">
        <v>0</v>
      </c>
      <c r="E90" s="29">
        <v>2</v>
      </c>
      <c r="F90" s="30">
        <f t="shared" si="7"/>
        <v>5.1229508196721313E-2</v>
      </c>
      <c r="G90" s="29">
        <v>0</v>
      </c>
      <c r="H90" s="33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0</v>
      </c>
      <c r="X90" s="42">
        <v>0</v>
      </c>
      <c r="Y90" s="50">
        <v>0</v>
      </c>
      <c r="Z90" s="32"/>
      <c r="AA90" s="32"/>
      <c r="AB90" s="32"/>
      <c r="AC90" s="32"/>
      <c r="AD90" s="32"/>
      <c r="AE90" s="32"/>
    </row>
    <row r="91" spans="1:31" ht="15.75" x14ac:dyDescent="0.25">
      <c r="A91" s="14" t="s">
        <v>122</v>
      </c>
      <c r="B91" s="10" t="s">
        <v>104</v>
      </c>
      <c r="C91" s="7">
        <v>21.24</v>
      </c>
      <c r="D91" s="29">
        <v>0</v>
      </c>
      <c r="E91" s="29">
        <v>0</v>
      </c>
      <c r="F91" s="30">
        <f>E91/C91</f>
        <v>0</v>
      </c>
      <c r="G91" s="29">
        <v>0</v>
      </c>
      <c r="H91" s="33">
        <v>0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29">
        <v>0</v>
      </c>
      <c r="V91" s="29">
        <v>0</v>
      </c>
      <c r="W91" s="29">
        <v>10</v>
      </c>
      <c r="X91" s="42">
        <v>0</v>
      </c>
      <c r="Y91" s="50">
        <v>0</v>
      </c>
      <c r="Z91" s="32"/>
      <c r="AA91" s="32"/>
      <c r="AB91" s="32"/>
      <c r="AC91" s="32"/>
      <c r="AD91" s="32"/>
      <c r="AE91" s="32"/>
    </row>
    <row r="92" spans="1:31" ht="15.75" x14ac:dyDescent="0.25">
      <c r="A92" s="14" t="s">
        <v>280</v>
      </c>
      <c r="B92" s="10" t="s">
        <v>105</v>
      </c>
      <c r="C92" s="11">
        <v>95.58</v>
      </c>
      <c r="D92" s="29">
        <v>2</v>
      </c>
      <c r="E92" s="29">
        <v>31</v>
      </c>
      <c r="F92" s="30">
        <f t="shared" si="7"/>
        <v>0.32433563507009833</v>
      </c>
      <c r="G92" s="29">
        <v>0</v>
      </c>
      <c r="H92" s="33">
        <f t="shared" si="8"/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3</v>
      </c>
      <c r="W92" s="29">
        <v>10</v>
      </c>
      <c r="X92" s="42">
        <v>3</v>
      </c>
      <c r="Y92" s="50">
        <f t="shared" si="9"/>
        <v>9.67741935483871</v>
      </c>
      <c r="Z92" s="32"/>
      <c r="AA92" s="32"/>
      <c r="AB92" s="32"/>
      <c r="AC92" s="32"/>
      <c r="AD92" s="32"/>
      <c r="AE92" s="32"/>
    </row>
    <row r="93" spans="1:31" s="36" customFormat="1" ht="27.75" customHeight="1" x14ac:dyDescent="0.25">
      <c r="A93" s="14" t="s">
        <v>281</v>
      </c>
      <c r="B93" s="10" t="s">
        <v>106</v>
      </c>
      <c r="C93" s="11">
        <v>140.62</v>
      </c>
      <c r="D93" s="29">
        <v>9</v>
      </c>
      <c r="E93" s="29">
        <v>31</v>
      </c>
      <c r="F93" s="30">
        <f t="shared" si="7"/>
        <v>0.22045228274783102</v>
      </c>
      <c r="G93" s="29">
        <v>0</v>
      </c>
      <c r="H93" s="33">
        <f t="shared" si="8"/>
        <v>0</v>
      </c>
      <c r="I93" s="29"/>
      <c r="J93" s="29"/>
      <c r="K93" s="29"/>
      <c r="L93" s="29"/>
      <c r="M93" s="29"/>
      <c r="N93" s="29"/>
      <c r="O93" s="29">
        <v>0</v>
      </c>
      <c r="P93" s="29"/>
      <c r="Q93" s="29"/>
      <c r="R93" s="29"/>
      <c r="S93" s="29"/>
      <c r="T93" s="29"/>
      <c r="U93" s="29">
        <v>0</v>
      </c>
      <c r="V93" s="29">
        <v>3</v>
      </c>
      <c r="W93" s="29">
        <v>10</v>
      </c>
      <c r="X93" s="42">
        <v>3</v>
      </c>
      <c r="Y93" s="50">
        <f t="shared" si="9"/>
        <v>9.67741935483871</v>
      </c>
      <c r="Z93" s="42"/>
      <c r="AA93" s="42"/>
      <c r="AB93" s="42"/>
      <c r="AC93" s="42"/>
      <c r="AD93" s="42"/>
      <c r="AE93" s="42"/>
    </row>
    <row r="94" spans="1:31" ht="15.75" x14ac:dyDescent="0.25">
      <c r="A94" s="146" t="s">
        <v>282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</row>
    <row r="95" spans="1:31" s="36" customFormat="1" x14ac:dyDescent="0.25">
      <c r="A95" s="16" t="s">
        <v>123</v>
      </c>
      <c r="B95" s="10" t="s">
        <v>45</v>
      </c>
      <c r="C95" s="13">
        <v>572.79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</row>
    <row r="96" spans="1:31" ht="15.75" customHeight="1" x14ac:dyDescent="0.25">
      <c r="A96" s="143" t="s">
        <v>337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</row>
    <row r="97" spans="1:32" s="36" customFormat="1" ht="15.75" x14ac:dyDescent="0.25">
      <c r="A97" s="5" t="s">
        <v>126</v>
      </c>
      <c r="B97" s="6" t="s">
        <v>45</v>
      </c>
      <c r="C97" s="64">
        <v>1591.999</v>
      </c>
      <c r="D97" s="29">
        <v>92</v>
      </c>
      <c r="E97" s="29">
        <v>113</v>
      </c>
      <c r="F97" s="30">
        <f>E97/C97</f>
        <v>7.0979944082879443E-2</v>
      </c>
      <c r="G97" s="29">
        <v>9</v>
      </c>
      <c r="H97" s="33">
        <f>G97*100/D97</f>
        <v>9.7826086956521738</v>
      </c>
      <c r="I97" s="29">
        <v>0</v>
      </c>
      <c r="J97" s="29">
        <v>0</v>
      </c>
      <c r="K97" s="29">
        <v>0</v>
      </c>
      <c r="L97" s="29">
        <v>0</v>
      </c>
      <c r="M97" s="29">
        <v>9</v>
      </c>
      <c r="N97" s="29">
        <v>0</v>
      </c>
      <c r="O97" s="29">
        <v>3</v>
      </c>
      <c r="P97" s="29">
        <v>0</v>
      </c>
      <c r="Q97" s="29">
        <v>0</v>
      </c>
      <c r="R97" s="29">
        <v>0</v>
      </c>
      <c r="S97" s="29">
        <v>3</v>
      </c>
      <c r="T97" s="29">
        <v>0</v>
      </c>
      <c r="U97" s="29">
        <f>O97*100/G97</f>
        <v>33.333333333333336</v>
      </c>
      <c r="V97" s="29">
        <v>11</v>
      </c>
      <c r="W97" s="29">
        <v>10</v>
      </c>
      <c r="X97" s="42">
        <v>11</v>
      </c>
      <c r="Y97" s="50">
        <f>X97*100/E97</f>
        <v>9.7345132743362832</v>
      </c>
      <c r="Z97" s="42">
        <v>0</v>
      </c>
      <c r="AA97" s="42">
        <v>9</v>
      </c>
      <c r="AB97" s="42">
        <v>0</v>
      </c>
      <c r="AC97" s="42">
        <v>0</v>
      </c>
      <c r="AD97" s="42">
        <v>11</v>
      </c>
      <c r="AE97" s="42">
        <v>0</v>
      </c>
      <c r="AF97" s="117"/>
    </row>
    <row r="98" spans="1:32" s="36" customFormat="1" ht="25.5" x14ac:dyDescent="0.25">
      <c r="A98" s="5" t="s">
        <v>127</v>
      </c>
      <c r="B98" s="6" t="s">
        <v>109</v>
      </c>
      <c r="C98" s="11">
        <v>400</v>
      </c>
      <c r="D98" s="29">
        <v>84</v>
      </c>
      <c r="E98" s="29">
        <v>79</v>
      </c>
      <c r="F98" s="30">
        <f>E98/C98</f>
        <v>0.19750000000000001</v>
      </c>
      <c r="G98" s="29">
        <v>8</v>
      </c>
      <c r="H98" s="33">
        <f>G98*100/D98</f>
        <v>9.5238095238095237</v>
      </c>
      <c r="I98" s="29"/>
      <c r="J98" s="29"/>
      <c r="K98" s="29"/>
      <c r="L98" s="29"/>
      <c r="M98" s="29"/>
      <c r="N98" s="29"/>
      <c r="O98" s="29">
        <v>0</v>
      </c>
      <c r="P98" s="29"/>
      <c r="Q98" s="29"/>
      <c r="R98" s="29"/>
      <c r="S98" s="29"/>
      <c r="T98" s="29"/>
      <c r="U98" s="29">
        <f>O98*100/G98</f>
        <v>0</v>
      </c>
      <c r="V98" s="29">
        <v>7</v>
      </c>
      <c r="W98" s="29">
        <v>10</v>
      </c>
      <c r="X98" s="42">
        <v>7</v>
      </c>
      <c r="Y98" s="50">
        <f>X98*100/E98</f>
        <v>8.8607594936708853</v>
      </c>
      <c r="Z98" s="42"/>
      <c r="AA98" s="42"/>
      <c r="AB98" s="42"/>
      <c r="AC98" s="42"/>
      <c r="AD98" s="42"/>
      <c r="AE98" s="42"/>
    </row>
    <row r="99" spans="1:32" s="36" customFormat="1" ht="15.75" x14ac:dyDescent="0.25">
      <c r="A99" s="5" t="s">
        <v>129</v>
      </c>
      <c r="B99" s="6" t="s">
        <v>111</v>
      </c>
      <c r="C99" s="11">
        <v>17.489000000000001</v>
      </c>
      <c r="D99" s="29">
        <v>0</v>
      </c>
      <c r="E99" s="29">
        <v>0</v>
      </c>
      <c r="F99" s="30">
        <f>E99/C99</f>
        <v>0</v>
      </c>
      <c r="G99" s="29">
        <v>0</v>
      </c>
      <c r="H99" s="33" t="e">
        <f>G99*100/D99</f>
        <v>#DIV/0!</v>
      </c>
      <c r="I99" s="29"/>
      <c r="J99" s="29"/>
      <c r="K99" s="29"/>
      <c r="L99" s="29"/>
      <c r="M99" s="29"/>
      <c r="N99" s="29"/>
      <c r="O99" s="29">
        <v>0</v>
      </c>
      <c r="P99" s="29"/>
      <c r="Q99" s="29"/>
      <c r="R99" s="29"/>
      <c r="S99" s="29"/>
      <c r="T99" s="29"/>
      <c r="U99" s="29">
        <v>0</v>
      </c>
      <c r="V99" s="29">
        <v>0</v>
      </c>
      <c r="W99" s="29">
        <v>0</v>
      </c>
      <c r="X99" s="42">
        <v>0</v>
      </c>
      <c r="Y99" s="50">
        <v>0</v>
      </c>
      <c r="Z99" s="42"/>
      <c r="AA99" s="42"/>
      <c r="AB99" s="42"/>
      <c r="AC99" s="42"/>
      <c r="AD99" s="42"/>
      <c r="AE99" s="42"/>
    </row>
    <row r="100" spans="1:32" s="36" customFormat="1" ht="15.75" x14ac:dyDescent="0.25">
      <c r="A100" s="5" t="s">
        <v>131</v>
      </c>
      <c r="B100" s="6" t="s">
        <v>113</v>
      </c>
      <c r="C100" s="11">
        <v>210.33</v>
      </c>
      <c r="D100" s="29">
        <v>45</v>
      </c>
      <c r="E100" s="29">
        <v>46</v>
      </c>
      <c r="F100" s="30">
        <f>E100/C100</f>
        <v>0.21870394142537916</v>
      </c>
      <c r="G100" s="29">
        <v>4</v>
      </c>
      <c r="H100" s="33">
        <f>G100*100/D100</f>
        <v>8.8888888888888893</v>
      </c>
      <c r="I100" s="29"/>
      <c r="J100" s="29"/>
      <c r="K100" s="29"/>
      <c r="L100" s="29"/>
      <c r="M100" s="29"/>
      <c r="N100" s="29"/>
      <c r="O100" s="29">
        <v>0</v>
      </c>
      <c r="P100" s="29"/>
      <c r="Q100" s="29"/>
      <c r="R100" s="29"/>
      <c r="S100" s="29"/>
      <c r="T100" s="29"/>
      <c r="U100" s="29">
        <f>O100*100/G100</f>
        <v>0</v>
      </c>
      <c r="V100" s="29">
        <v>4</v>
      </c>
      <c r="W100" s="29">
        <v>10</v>
      </c>
      <c r="X100" s="42">
        <v>4</v>
      </c>
      <c r="Y100" s="50">
        <f>X100*100/E100</f>
        <v>8.695652173913043</v>
      </c>
      <c r="Z100" s="42"/>
      <c r="AA100" s="42"/>
      <c r="AB100" s="42"/>
      <c r="AC100" s="42"/>
      <c r="AD100" s="42"/>
      <c r="AE100" s="42"/>
    </row>
    <row r="101" spans="1:32" ht="15.75" customHeight="1" x14ac:dyDescent="0.25">
      <c r="A101" s="143" t="s">
        <v>283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</row>
    <row r="102" spans="1:32" s="36" customFormat="1" ht="15.75" x14ac:dyDescent="0.25">
      <c r="A102" s="5" t="s">
        <v>133</v>
      </c>
      <c r="B102" s="6" t="s">
        <v>45</v>
      </c>
      <c r="C102" s="11">
        <v>249.48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</row>
    <row r="103" spans="1:32" s="36" customFormat="1" ht="38.25" x14ac:dyDescent="0.25">
      <c r="A103" s="5" t="s">
        <v>134</v>
      </c>
      <c r="B103" s="6" t="s">
        <v>116</v>
      </c>
      <c r="C103" s="11">
        <v>98.5</v>
      </c>
      <c r="D103" s="29">
        <v>13</v>
      </c>
      <c r="E103" s="29">
        <v>19</v>
      </c>
      <c r="F103" s="30">
        <f>E103/C103</f>
        <v>0.19289340101522842</v>
      </c>
      <c r="G103" s="29">
        <v>1</v>
      </c>
      <c r="H103" s="29">
        <f>G103*100/D103</f>
        <v>7.6923076923076925</v>
      </c>
      <c r="I103" s="29"/>
      <c r="J103" s="29"/>
      <c r="K103" s="29"/>
      <c r="L103" s="29"/>
      <c r="M103" s="29"/>
      <c r="N103" s="29"/>
      <c r="O103" s="29">
        <v>1</v>
      </c>
      <c r="P103" s="29"/>
      <c r="Q103" s="29"/>
      <c r="R103" s="29"/>
      <c r="S103" s="29"/>
      <c r="T103" s="29"/>
      <c r="U103" s="29">
        <f>O103*100/G103</f>
        <v>100</v>
      </c>
      <c r="V103" s="29">
        <v>1</v>
      </c>
      <c r="W103" s="29">
        <v>10</v>
      </c>
      <c r="X103" s="42">
        <v>1</v>
      </c>
      <c r="Y103" s="50">
        <f>X103*100/E103</f>
        <v>5.2631578947368425</v>
      </c>
      <c r="Z103" s="42"/>
      <c r="AA103" s="42"/>
      <c r="AB103" s="42"/>
      <c r="AC103" s="42"/>
      <c r="AD103" s="42"/>
      <c r="AE103" s="42"/>
    </row>
    <row r="104" spans="1:32" s="36" customFormat="1" ht="38.25" x14ac:dyDescent="0.25">
      <c r="A104" s="5" t="s">
        <v>136</v>
      </c>
      <c r="B104" s="6" t="s">
        <v>117</v>
      </c>
      <c r="C104" s="11">
        <v>164.62899999999999</v>
      </c>
      <c r="D104" s="29">
        <v>23</v>
      </c>
      <c r="E104" s="29">
        <v>33</v>
      </c>
      <c r="F104" s="30">
        <f>E104/C104</f>
        <v>0.2004507103851691</v>
      </c>
      <c r="G104" s="29">
        <v>2</v>
      </c>
      <c r="H104" s="29">
        <f>G104*100/D104</f>
        <v>8.695652173913043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f>O104*100/G104</f>
        <v>0</v>
      </c>
      <c r="V104" s="29">
        <v>3</v>
      </c>
      <c r="W104" s="29">
        <v>10</v>
      </c>
      <c r="X104" s="42">
        <v>3</v>
      </c>
      <c r="Y104" s="50">
        <f>X104*100/E104</f>
        <v>9.0909090909090917</v>
      </c>
      <c r="Z104" s="42"/>
      <c r="AA104" s="42"/>
      <c r="AB104" s="42"/>
      <c r="AC104" s="42"/>
      <c r="AD104" s="42"/>
      <c r="AE104" s="42"/>
    </row>
    <row r="105" spans="1:32" s="36" customFormat="1" ht="15.75" x14ac:dyDescent="0.25">
      <c r="A105" s="5" t="s">
        <v>284</v>
      </c>
      <c r="B105" s="6" t="s">
        <v>119</v>
      </c>
      <c r="C105" s="11">
        <v>7.07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2" s="36" customFormat="1" ht="15.75" x14ac:dyDescent="0.25">
      <c r="A106" s="5" t="s">
        <v>285</v>
      </c>
      <c r="B106" s="6" t="s">
        <v>121</v>
      </c>
      <c r="C106" s="7">
        <v>11.88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/>
      <c r="J106" s="29"/>
      <c r="K106" s="29"/>
      <c r="L106" s="29"/>
      <c r="M106" s="29"/>
      <c r="N106" s="29"/>
      <c r="O106" s="29">
        <v>0</v>
      </c>
      <c r="P106" s="29"/>
      <c r="Q106" s="29"/>
      <c r="R106" s="29"/>
      <c r="S106" s="29"/>
      <c r="T106" s="29"/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42"/>
      <c r="AA106" s="42"/>
      <c r="AB106" s="42"/>
      <c r="AC106" s="42"/>
      <c r="AD106" s="42"/>
      <c r="AE106" s="42"/>
    </row>
    <row r="107" spans="1:32" ht="15.75" customHeight="1" x14ac:dyDescent="0.25">
      <c r="A107" s="143" t="s">
        <v>286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</row>
    <row r="108" spans="1:32" s="36" customFormat="1" ht="15.75" x14ac:dyDescent="0.25">
      <c r="A108" s="5" t="s">
        <v>138</v>
      </c>
      <c r="B108" s="6" t="s">
        <v>45</v>
      </c>
      <c r="C108" s="11">
        <v>498.62</v>
      </c>
      <c r="D108" s="29">
        <v>12</v>
      </c>
      <c r="E108" s="29">
        <v>0</v>
      </c>
      <c r="F108" s="30">
        <f>E108/C108</f>
        <v>0</v>
      </c>
      <c r="G108" s="29">
        <v>1</v>
      </c>
      <c r="H108" s="29">
        <f>G108*100/D108</f>
        <v>8.3333333333333339</v>
      </c>
      <c r="I108" s="29">
        <v>0</v>
      </c>
      <c r="J108" s="29">
        <v>0</v>
      </c>
      <c r="K108" s="29">
        <v>0</v>
      </c>
      <c r="L108" s="29">
        <v>0</v>
      </c>
      <c r="M108" s="29">
        <v>1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f>O108*100/G108</f>
        <v>0</v>
      </c>
      <c r="V108" s="29">
        <f>P108*100/H108</f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</row>
    <row r="109" spans="1:32" s="36" customFormat="1" ht="15.75" x14ac:dyDescent="0.25">
      <c r="A109" s="5" t="s">
        <v>139</v>
      </c>
      <c r="B109" s="6" t="s">
        <v>124</v>
      </c>
      <c r="C109" s="11">
        <v>200.97</v>
      </c>
      <c r="D109" s="29">
        <v>16</v>
      </c>
      <c r="E109" s="29">
        <v>16</v>
      </c>
      <c r="F109" s="30">
        <f>E109/C109</f>
        <v>7.9613872717320996E-2</v>
      </c>
      <c r="G109" s="29">
        <v>1</v>
      </c>
      <c r="H109" s="29">
        <f>G109*100/D109</f>
        <v>6.25</v>
      </c>
      <c r="I109" s="29"/>
      <c r="J109" s="29"/>
      <c r="K109" s="29"/>
      <c r="L109" s="29"/>
      <c r="M109" s="29"/>
      <c r="N109" s="29"/>
      <c r="O109" s="29">
        <v>0</v>
      </c>
      <c r="P109" s="29"/>
      <c r="Q109" s="29"/>
      <c r="R109" s="29"/>
      <c r="S109" s="29"/>
      <c r="T109" s="29"/>
      <c r="U109" s="29">
        <f>O109*100/G109</f>
        <v>0</v>
      </c>
      <c r="V109" s="29">
        <v>1</v>
      </c>
      <c r="W109" s="29">
        <v>10</v>
      </c>
      <c r="X109" s="42">
        <v>1</v>
      </c>
      <c r="Y109" s="50">
        <f>X109*100/E109</f>
        <v>6.25</v>
      </c>
      <c r="Z109" s="42"/>
      <c r="AA109" s="42"/>
      <c r="AB109" s="42"/>
      <c r="AC109" s="42"/>
      <c r="AD109" s="42"/>
      <c r="AE109" s="42"/>
    </row>
    <row r="110" spans="1:32" s="36" customFormat="1" ht="25.5" x14ac:dyDescent="0.25">
      <c r="A110" s="5" t="s">
        <v>141</v>
      </c>
      <c r="B110" s="6" t="s">
        <v>125</v>
      </c>
      <c r="C110" s="11">
        <v>177.53</v>
      </c>
      <c r="D110" s="29">
        <v>45</v>
      </c>
      <c r="E110" s="29">
        <v>19</v>
      </c>
      <c r="F110" s="30">
        <f>E110/C110</f>
        <v>0.107024164929871</v>
      </c>
      <c r="G110" s="29">
        <v>0</v>
      </c>
      <c r="H110" s="29">
        <f>G110*100/D110</f>
        <v>0</v>
      </c>
      <c r="I110" s="29"/>
      <c r="J110" s="29"/>
      <c r="K110" s="29"/>
      <c r="L110" s="29"/>
      <c r="M110" s="29"/>
      <c r="N110" s="29"/>
      <c r="O110" s="29">
        <v>0</v>
      </c>
      <c r="P110" s="29"/>
      <c r="Q110" s="29"/>
      <c r="R110" s="29"/>
      <c r="S110" s="29"/>
      <c r="T110" s="29"/>
      <c r="U110" s="29">
        <v>0</v>
      </c>
      <c r="V110" s="29">
        <v>1</v>
      </c>
      <c r="W110" s="29">
        <v>10</v>
      </c>
      <c r="X110" s="42">
        <v>1</v>
      </c>
      <c r="Y110" s="50">
        <f>X110*100/E110</f>
        <v>5.2631578947368425</v>
      </c>
      <c r="Z110" s="42"/>
      <c r="AA110" s="42"/>
      <c r="AB110" s="42"/>
      <c r="AC110" s="42"/>
      <c r="AD110" s="42"/>
      <c r="AE110" s="42"/>
    </row>
    <row r="111" spans="1:32" ht="15.75" customHeight="1" x14ac:dyDescent="0.25">
      <c r="A111" s="143" t="s">
        <v>287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</row>
    <row r="112" spans="1:32" s="36" customFormat="1" x14ac:dyDescent="0.25">
      <c r="A112" s="5" t="s">
        <v>150</v>
      </c>
      <c r="B112" s="6" t="s">
        <v>26</v>
      </c>
      <c r="C112" s="7">
        <v>186.63</v>
      </c>
      <c r="D112" s="39">
        <v>0</v>
      </c>
      <c r="E112" s="39">
        <v>1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</row>
    <row r="113" spans="1:31" s="36" customFormat="1" ht="38.25" x14ac:dyDescent="0.25">
      <c r="A113" s="5" t="s">
        <v>151</v>
      </c>
      <c r="B113" s="6" t="s">
        <v>128</v>
      </c>
      <c r="C113" s="11">
        <v>332.44099999999997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 x14ac:dyDescent="0.25">
      <c r="A114" s="5" t="s">
        <v>153</v>
      </c>
      <c r="B114" s="6" t="s">
        <v>130</v>
      </c>
      <c r="C114" s="11">
        <v>33.372999999999998</v>
      </c>
      <c r="D114" s="39">
        <v>1</v>
      </c>
      <c r="E114" s="39">
        <v>1</v>
      </c>
      <c r="F114" s="40">
        <v>0.06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s="36" customFormat="1" x14ac:dyDescent="0.25">
      <c r="A115" s="5" t="s">
        <v>288</v>
      </c>
      <c r="B115" s="6" t="s">
        <v>132</v>
      </c>
      <c r="C115" s="11">
        <v>20.67</v>
      </c>
      <c r="D115" s="39">
        <v>1</v>
      </c>
      <c r="E115" s="39">
        <v>1</v>
      </c>
      <c r="F115" s="40">
        <v>0.05</v>
      </c>
      <c r="G115" s="39">
        <v>0</v>
      </c>
      <c r="H115" s="39">
        <v>0</v>
      </c>
      <c r="I115" s="39"/>
      <c r="J115" s="39"/>
      <c r="K115" s="39"/>
      <c r="L115" s="39"/>
      <c r="M115" s="39"/>
      <c r="N115" s="39"/>
      <c r="O115" s="39">
        <v>0</v>
      </c>
      <c r="P115" s="39"/>
      <c r="Q115" s="39"/>
      <c r="R115" s="39"/>
      <c r="S115" s="39"/>
      <c r="T115" s="39"/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51"/>
      <c r="AA115" s="51"/>
      <c r="AB115" s="51"/>
      <c r="AC115" s="51"/>
      <c r="AD115" s="51"/>
      <c r="AE115" s="51"/>
    </row>
    <row r="116" spans="1:31" ht="15.75" x14ac:dyDescent="0.25">
      <c r="A116" s="146" t="s">
        <v>338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31" s="36" customFormat="1" ht="15.75" x14ac:dyDescent="0.25">
      <c r="A117" s="16" t="s">
        <v>155</v>
      </c>
      <c r="B117" s="10" t="s">
        <v>45</v>
      </c>
      <c r="C117" s="13">
        <v>347.41</v>
      </c>
      <c r="D117" s="29">
        <v>19</v>
      </c>
      <c r="E117" s="29">
        <v>28</v>
      </c>
      <c r="F117" s="30">
        <v>0.08</v>
      </c>
      <c r="G117" s="29">
        <v>1</v>
      </c>
      <c r="H117" s="29">
        <v>3.5</v>
      </c>
      <c r="I117" s="29">
        <v>0</v>
      </c>
      <c r="J117" s="29">
        <v>0</v>
      </c>
      <c r="K117" s="29">
        <v>0</v>
      </c>
      <c r="L117" s="29">
        <v>0</v>
      </c>
      <c r="M117" s="29">
        <v>1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2</v>
      </c>
      <c r="W117" s="29">
        <v>10</v>
      </c>
      <c r="X117" s="29">
        <v>2</v>
      </c>
      <c r="Y117" s="29">
        <v>7.14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</row>
    <row r="118" spans="1:31" s="36" customFormat="1" ht="25.5" x14ac:dyDescent="0.25">
      <c r="A118" s="16" t="s">
        <v>156</v>
      </c>
      <c r="B118" s="10" t="s">
        <v>135</v>
      </c>
      <c r="C118" s="13">
        <v>36.19</v>
      </c>
      <c r="D118" s="29">
        <v>0</v>
      </c>
      <c r="E118" s="29">
        <v>8</v>
      </c>
      <c r="F118" s="29"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10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s="36" customFormat="1" ht="25.5" x14ac:dyDescent="0.25">
      <c r="A119" s="16" t="s">
        <v>158</v>
      </c>
      <c r="B119" s="10" t="s">
        <v>137</v>
      </c>
      <c r="C119" s="13">
        <v>21.42</v>
      </c>
      <c r="D119" s="29">
        <v>0</v>
      </c>
      <c r="E119" s="29">
        <v>6</v>
      </c>
      <c r="F119" s="29">
        <v>0</v>
      </c>
      <c r="G119" s="29">
        <v>0</v>
      </c>
      <c r="H119" s="29">
        <v>0</v>
      </c>
      <c r="I119" s="29"/>
      <c r="J119" s="29"/>
      <c r="K119" s="29"/>
      <c r="L119" s="29"/>
      <c r="M119" s="29"/>
      <c r="N119" s="29"/>
      <c r="O119" s="29">
        <v>0</v>
      </c>
      <c r="P119" s="29"/>
      <c r="Q119" s="29"/>
      <c r="R119" s="29"/>
      <c r="S119" s="29"/>
      <c r="T119" s="29"/>
      <c r="U119" s="29">
        <v>0</v>
      </c>
      <c r="V119" s="29">
        <v>0</v>
      </c>
      <c r="W119" s="29">
        <v>10</v>
      </c>
      <c r="X119" s="29">
        <v>0</v>
      </c>
      <c r="Y119" s="29">
        <v>0</v>
      </c>
      <c r="Z119" s="42"/>
      <c r="AA119" s="42"/>
      <c r="AB119" s="42"/>
      <c r="AC119" s="42"/>
      <c r="AD119" s="42"/>
      <c r="AE119" s="42"/>
    </row>
    <row r="120" spans="1:31" ht="15.75" x14ac:dyDescent="0.25">
      <c r="A120" s="150" t="s">
        <v>339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</row>
    <row r="121" spans="1:31" s="36" customFormat="1" ht="15.75" x14ac:dyDescent="0.25">
      <c r="A121" s="5" t="s">
        <v>164</v>
      </c>
      <c r="B121" s="6" t="s">
        <v>26</v>
      </c>
      <c r="C121" s="11">
        <v>273.83</v>
      </c>
      <c r="D121" s="29">
        <v>49</v>
      </c>
      <c r="E121" s="29">
        <v>58</v>
      </c>
      <c r="F121" s="30">
        <f>E121/C121</f>
        <v>0.21181024723368513</v>
      </c>
      <c r="G121" s="29">
        <v>4</v>
      </c>
      <c r="H121" s="29">
        <f>G121*100/D121</f>
        <v>8.1632653061224492</v>
      </c>
      <c r="I121" s="29">
        <v>0</v>
      </c>
      <c r="J121" s="29">
        <v>0</v>
      </c>
      <c r="K121" s="29">
        <v>0</v>
      </c>
      <c r="L121" s="29">
        <v>0</v>
      </c>
      <c r="M121" s="29">
        <v>4</v>
      </c>
      <c r="N121" s="29">
        <v>0</v>
      </c>
      <c r="O121" s="29">
        <v>2</v>
      </c>
      <c r="P121" s="29">
        <v>0</v>
      </c>
      <c r="Q121" s="29">
        <v>0</v>
      </c>
      <c r="R121" s="29">
        <v>0</v>
      </c>
      <c r="S121" s="29">
        <v>2</v>
      </c>
      <c r="T121" s="29">
        <v>0</v>
      </c>
      <c r="U121" s="29">
        <f>O121*100/G121</f>
        <v>50</v>
      </c>
      <c r="V121" s="29">
        <v>5</v>
      </c>
      <c r="W121" s="29">
        <v>10</v>
      </c>
      <c r="X121" s="42">
        <v>5</v>
      </c>
      <c r="Y121" s="42">
        <f>X121*100/E121</f>
        <v>8.6206896551724146</v>
      </c>
      <c r="Z121" s="42">
        <v>0</v>
      </c>
      <c r="AA121" s="42">
        <v>0</v>
      </c>
      <c r="AB121" s="42">
        <v>0</v>
      </c>
      <c r="AC121" s="42">
        <v>0</v>
      </c>
      <c r="AD121" s="42">
        <v>5</v>
      </c>
      <c r="AE121" s="42">
        <v>0</v>
      </c>
    </row>
    <row r="122" spans="1:31" s="36" customFormat="1" ht="38.25" x14ac:dyDescent="0.25">
      <c r="A122" s="5" t="s">
        <v>165</v>
      </c>
      <c r="B122" s="6" t="s">
        <v>140</v>
      </c>
      <c r="C122" s="7">
        <v>40.784999999999997</v>
      </c>
      <c r="D122" s="29">
        <v>5</v>
      </c>
      <c r="E122" s="29">
        <v>6</v>
      </c>
      <c r="F122" s="30">
        <f t="shared" ref="F122:F131" si="10">E122/C122</f>
        <v>0.14711290915777861</v>
      </c>
      <c r="G122" s="29">
        <v>0</v>
      </c>
      <c r="H122" s="29">
        <f t="shared" ref="H122:H131" si="11">G122*100/D122</f>
        <v>0</v>
      </c>
      <c r="I122" s="29"/>
      <c r="J122" s="29"/>
      <c r="K122" s="29"/>
      <c r="L122" s="29"/>
      <c r="M122" s="29"/>
      <c r="N122" s="29"/>
      <c r="O122" s="29">
        <v>0</v>
      </c>
      <c r="P122" s="29"/>
      <c r="Q122" s="29"/>
      <c r="R122" s="29"/>
      <c r="S122" s="29"/>
      <c r="T122" s="29"/>
      <c r="U122" s="29">
        <v>0</v>
      </c>
      <c r="V122" s="29">
        <v>0</v>
      </c>
      <c r="W122" s="29">
        <v>10</v>
      </c>
      <c r="X122" s="42">
        <v>0</v>
      </c>
      <c r="Y122" s="50">
        <f t="shared" ref="Y122:Y130" si="12">X122*100/E122</f>
        <v>0</v>
      </c>
      <c r="Z122" s="42"/>
      <c r="AA122" s="42"/>
      <c r="AB122" s="42"/>
      <c r="AC122" s="42"/>
      <c r="AD122" s="42"/>
      <c r="AE122" s="42"/>
    </row>
    <row r="123" spans="1:31" s="36" customFormat="1" ht="38.25" x14ac:dyDescent="0.25">
      <c r="A123" s="5" t="s">
        <v>167</v>
      </c>
      <c r="B123" s="6" t="s">
        <v>142</v>
      </c>
      <c r="C123" s="11">
        <v>83.35</v>
      </c>
      <c r="D123" s="29">
        <v>10</v>
      </c>
      <c r="E123" s="29">
        <v>14</v>
      </c>
      <c r="F123" s="30">
        <f t="shared" si="10"/>
        <v>0.16796640671865629</v>
      </c>
      <c r="G123" s="29">
        <v>1</v>
      </c>
      <c r="H123" s="29">
        <f t="shared" si="11"/>
        <v>10</v>
      </c>
      <c r="I123" s="29"/>
      <c r="J123" s="29"/>
      <c r="K123" s="29"/>
      <c r="L123" s="29"/>
      <c r="M123" s="29"/>
      <c r="N123" s="29"/>
      <c r="O123" s="29">
        <v>1</v>
      </c>
      <c r="P123" s="29"/>
      <c r="Q123" s="29"/>
      <c r="R123" s="29"/>
      <c r="S123" s="29"/>
      <c r="T123" s="29"/>
      <c r="U123" s="29">
        <f>O123*100/G123</f>
        <v>100</v>
      </c>
      <c r="V123" s="29">
        <v>1</v>
      </c>
      <c r="W123" s="29">
        <v>10</v>
      </c>
      <c r="X123" s="42">
        <v>1</v>
      </c>
      <c r="Y123" s="42">
        <f t="shared" si="12"/>
        <v>7.1428571428571432</v>
      </c>
      <c r="Z123" s="42"/>
      <c r="AA123" s="42"/>
      <c r="AB123" s="42"/>
      <c r="AC123" s="42"/>
      <c r="AD123" s="42"/>
      <c r="AE123" s="42"/>
    </row>
    <row r="124" spans="1:31" s="36" customFormat="1" ht="38.25" x14ac:dyDescent="0.25">
      <c r="A124" s="5" t="s">
        <v>169</v>
      </c>
      <c r="B124" s="6" t="s">
        <v>143</v>
      </c>
      <c r="C124" s="11">
        <v>71.564999999999998</v>
      </c>
      <c r="D124" s="29">
        <v>4</v>
      </c>
      <c r="E124" s="29">
        <v>4</v>
      </c>
      <c r="F124" s="30">
        <f t="shared" si="10"/>
        <v>5.5893243904143089E-2</v>
      </c>
      <c r="G124" s="29">
        <v>0</v>
      </c>
      <c r="H124" s="29">
        <f t="shared" si="11"/>
        <v>0</v>
      </c>
      <c r="I124" s="29"/>
      <c r="J124" s="29"/>
      <c r="K124" s="29"/>
      <c r="L124" s="29"/>
      <c r="M124" s="29"/>
      <c r="N124" s="29"/>
      <c r="O124" s="29">
        <v>0</v>
      </c>
      <c r="P124" s="29"/>
      <c r="Q124" s="29"/>
      <c r="R124" s="29"/>
      <c r="S124" s="29"/>
      <c r="T124" s="29"/>
      <c r="U124" s="29">
        <v>0</v>
      </c>
      <c r="V124" s="29">
        <v>0</v>
      </c>
      <c r="W124" s="29">
        <v>10</v>
      </c>
      <c r="X124" s="42">
        <v>0</v>
      </c>
      <c r="Y124" s="50">
        <f t="shared" si="12"/>
        <v>0</v>
      </c>
      <c r="Z124" s="42"/>
      <c r="AA124" s="42"/>
      <c r="AB124" s="42"/>
      <c r="AC124" s="42"/>
      <c r="AD124" s="42"/>
      <c r="AE124" s="42"/>
    </row>
    <row r="125" spans="1:31" s="36" customFormat="1" ht="15.75" x14ac:dyDescent="0.25">
      <c r="A125" s="5" t="s">
        <v>289</v>
      </c>
      <c r="B125" s="6" t="s">
        <v>144</v>
      </c>
      <c r="C125" s="11">
        <v>33.872999999999998</v>
      </c>
      <c r="D125" s="29">
        <v>6</v>
      </c>
      <c r="E125" s="29">
        <v>7</v>
      </c>
      <c r="F125" s="30">
        <f t="shared" si="10"/>
        <v>0.20665426741062204</v>
      </c>
      <c r="G125" s="29">
        <v>0</v>
      </c>
      <c r="H125" s="29">
        <f t="shared" si="11"/>
        <v>0</v>
      </c>
      <c r="I125" s="29"/>
      <c r="J125" s="29"/>
      <c r="K125" s="29"/>
      <c r="L125" s="29"/>
      <c r="M125" s="29"/>
      <c r="N125" s="29"/>
      <c r="O125" s="29">
        <v>0</v>
      </c>
      <c r="P125" s="29"/>
      <c r="Q125" s="29"/>
      <c r="R125" s="29"/>
      <c r="S125" s="29"/>
      <c r="T125" s="29"/>
      <c r="U125" s="29">
        <v>0</v>
      </c>
      <c r="V125" s="29">
        <v>0</v>
      </c>
      <c r="W125" s="29">
        <v>10</v>
      </c>
      <c r="X125" s="42">
        <v>0</v>
      </c>
      <c r="Y125" s="50">
        <f t="shared" si="12"/>
        <v>0</v>
      </c>
      <c r="Z125" s="42"/>
      <c r="AA125" s="42"/>
      <c r="AB125" s="42"/>
      <c r="AC125" s="42"/>
      <c r="AD125" s="42"/>
      <c r="AE125" s="42"/>
    </row>
    <row r="126" spans="1:31" s="36" customFormat="1" ht="15.75" x14ac:dyDescent="0.25">
      <c r="A126" s="5" t="s">
        <v>290</v>
      </c>
      <c r="B126" s="6" t="s">
        <v>145</v>
      </c>
      <c r="C126" s="11">
        <v>35.130000000000003</v>
      </c>
      <c r="D126" s="29">
        <v>0</v>
      </c>
      <c r="E126" s="29">
        <v>0</v>
      </c>
      <c r="F126" s="30">
        <v>6</v>
      </c>
      <c r="G126" s="29">
        <v>0</v>
      </c>
      <c r="H126" s="29" t="e">
        <f t="shared" si="11"/>
        <v>#DIV/0!</v>
      </c>
      <c r="I126" s="29"/>
      <c r="J126" s="29"/>
      <c r="K126" s="29"/>
      <c r="L126" s="29"/>
      <c r="M126" s="29"/>
      <c r="N126" s="29"/>
      <c r="O126" s="29">
        <v>0</v>
      </c>
      <c r="P126" s="29"/>
      <c r="Q126" s="29"/>
      <c r="R126" s="29"/>
      <c r="S126" s="29"/>
      <c r="T126" s="29"/>
      <c r="U126" s="29">
        <v>0</v>
      </c>
      <c r="V126" s="29">
        <v>0</v>
      </c>
      <c r="W126" s="29">
        <v>10</v>
      </c>
      <c r="X126" s="42">
        <v>0</v>
      </c>
      <c r="Y126" s="50">
        <v>0</v>
      </c>
      <c r="Z126" s="42"/>
      <c r="AA126" s="42"/>
      <c r="AB126" s="42"/>
      <c r="AC126" s="42"/>
      <c r="AD126" s="42"/>
      <c r="AE126" s="42"/>
    </row>
    <row r="127" spans="1:31" s="36" customFormat="1" ht="15.75" x14ac:dyDescent="0.25">
      <c r="A127" s="5" t="s">
        <v>291</v>
      </c>
      <c r="B127" s="6" t="s">
        <v>146</v>
      </c>
      <c r="C127" s="11">
        <v>119.288</v>
      </c>
      <c r="D127" s="29">
        <v>6</v>
      </c>
      <c r="E127" s="29">
        <v>10</v>
      </c>
      <c r="F127" s="30">
        <f t="shared" si="10"/>
        <v>8.3830728992019321E-2</v>
      </c>
      <c r="G127" s="29">
        <v>0</v>
      </c>
      <c r="H127" s="29">
        <f t="shared" si="11"/>
        <v>0</v>
      </c>
      <c r="I127" s="29"/>
      <c r="J127" s="29"/>
      <c r="K127" s="29"/>
      <c r="L127" s="29"/>
      <c r="M127" s="29"/>
      <c r="N127" s="29"/>
      <c r="O127" s="29">
        <v>0</v>
      </c>
      <c r="P127" s="29"/>
      <c r="Q127" s="29"/>
      <c r="R127" s="29"/>
      <c r="S127" s="29"/>
      <c r="T127" s="29"/>
      <c r="U127" s="29">
        <v>0</v>
      </c>
      <c r="V127" s="29">
        <v>1</v>
      </c>
      <c r="W127" s="29">
        <v>10</v>
      </c>
      <c r="X127" s="42">
        <v>1</v>
      </c>
      <c r="Y127" s="50">
        <f t="shared" si="12"/>
        <v>10</v>
      </c>
      <c r="Z127" s="42"/>
      <c r="AA127" s="42"/>
      <c r="AB127" s="42"/>
      <c r="AC127" s="42"/>
      <c r="AD127" s="42"/>
      <c r="AE127" s="42"/>
    </row>
    <row r="128" spans="1:31" s="36" customFormat="1" ht="25.5" x14ac:dyDescent="0.25">
      <c r="A128" s="5" t="s">
        <v>292</v>
      </c>
      <c r="B128" s="6" t="s">
        <v>147</v>
      </c>
      <c r="C128" s="7">
        <v>28.207000000000001</v>
      </c>
      <c r="D128" s="29">
        <v>9</v>
      </c>
      <c r="E128" s="29">
        <v>6</v>
      </c>
      <c r="F128" s="30">
        <f t="shared" si="10"/>
        <v>0.21271315630871768</v>
      </c>
      <c r="G128" s="29">
        <v>0</v>
      </c>
      <c r="H128" s="29">
        <f t="shared" si="11"/>
        <v>0</v>
      </c>
      <c r="I128" s="29"/>
      <c r="J128" s="29"/>
      <c r="K128" s="29"/>
      <c r="L128" s="29"/>
      <c r="M128" s="29"/>
      <c r="N128" s="29"/>
      <c r="O128" s="29">
        <v>0</v>
      </c>
      <c r="P128" s="29"/>
      <c r="Q128" s="29"/>
      <c r="R128" s="29"/>
      <c r="S128" s="29"/>
      <c r="T128" s="29"/>
      <c r="U128" s="29">
        <v>0</v>
      </c>
      <c r="V128" s="29">
        <v>0</v>
      </c>
      <c r="W128" s="29">
        <v>10</v>
      </c>
      <c r="X128" s="42">
        <v>0</v>
      </c>
      <c r="Y128" s="50">
        <f t="shared" si="12"/>
        <v>0</v>
      </c>
      <c r="Z128" s="42"/>
      <c r="AA128" s="42"/>
      <c r="AB128" s="42"/>
      <c r="AC128" s="42"/>
      <c r="AD128" s="42"/>
      <c r="AE128" s="42"/>
    </row>
    <row r="129" spans="1:31" s="36" customFormat="1" ht="25.5" x14ac:dyDescent="0.25">
      <c r="A129" s="5" t="s">
        <v>293</v>
      </c>
      <c r="B129" s="6" t="s">
        <v>148</v>
      </c>
      <c r="C129" s="11">
        <v>24.41</v>
      </c>
      <c r="D129" s="29">
        <v>4</v>
      </c>
      <c r="E129" s="29">
        <v>4</v>
      </c>
      <c r="F129" s="30">
        <f t="shared" si="10"/>
        <v>0.16386726751331421</v>
      </c>
      <c r="G129" s="29">
        <v>0</v>
      </c>
      <c r="H129" s="29">
        <f t="shared" si="11"/>
        <v>0</v>
      </c>
      <c r="I129" s="29"/>
      <c r="J129" s="29"/>
      <c r="K129" s="29"/>
      <c r="L129" s="29"/>
      <c r="M129" s="29"/>
      <c r="N129" s="29"/>
      <c r="O129" s="29">
        <v>0</v>
      </c>
      <c r="P129" s="29"/>
      <c r="Q129" s="29"/>
      <c r="R129" s="29"/>
      <c r="S129" s="29"/>
      <c r="T129" s="29"/>
      <c r="U129" s="29">
        <v>0</v>
      </c>
      <c r="V129" s="29">
        <v>0</v>
      </c>
      <c r="W129" s="29">
        <v>10</v>
      </c>
      <c r="X129" s="42">
        <v>0</v>
      </c>
      <c r="Y129" s="50">
        <f t="shared" si="12"/>
        <v>0</v>
      </c>
      <c r="Z129" s="42"/>
      <c r="AA129" s="42"/>
      <c r="AB129" s="42"/>
      <c r="AC129" s="42"/>
      <c r="AD129" s="42"/>
      <c r="AE129" s="42"/>
    </row>
    <row r="130" spans="1:31" s="36" customFormat="1" ht="15.75" x14ac:dyDescent="0.25">
      <c r="A130" s="5" t="s">
        <v>294</v>
      </c>
      <c r="B130" s="10" t="s">
        <v>149</v>
      </c>
      <c r="C130" s="11">
        <v>30.28</v>
      </c>
      <c r="D130" s="29">
        <v>2</v>
      </c>
      <c r="E130" s="29">
        <v>4</v>
      </c>
      <c r="F130" s="30">
        <f t="shared" si="10"/>
        <v>0.13210039630118889</v>
      </c>
      <c r="G130" s="29">
        <v>0</v>
      </c>
      <c r="H130" s="29">
        <f t="shared" si="11"/>
        <v>0</v>
      </c>
      <c r="I130" s="29"/>
      <c r="J130" s="29"/>
      <c r="K130" s="29"/>
      <c r="L130" s="29"/>
      <c r="M130" s="29"/>
      <c r="N130" s="29"/>
      <c r="O130" s="29">
        <v>0</v>
      </c>
      <c r="P130" s="29"/>
      <c r="Q130" s="29"/>
      <c r="R130" s="29"/>
      <c r="S130" s="29"/>
      <c r="T130" s="29"/>
      <c r="U130" s="29">
        <v>0</v>
      </c>
      <c r="V130" s="29">
        <v>0</v>
      </c>
      <c r="W130" s="29">
        <v>10</v>
      </c>
      <c r="X130" s="42">
        <v>0</v>
      </c>
      <c r="Y130" s="50">
        <f t="shared" si="12"/>
        <v>0</v>
      </c>
      <c r="Z130" s="42"/>
      <c r="AA130" s="42"/>
      <c r="AB130" s="42"/>
      <c r="AC130" s="42"/>
      <c r="AD130" s="42"/>
      <c r="AE130" s="42"/>
    </row>
    <row r="131" spans="1:31" s="36" customFormat="1" ht="15.75" x14ac:dyDescent="0.25">
      <c r="A131" s="5" t="s">
        <v>295</v>
      </c>
      <c r="B131" s="10" t="s">
        <v>36</v>
      </c>
      <c r="C131" s="11">
        <v>35.409999999999997</v>
      </c>
      <c r="D131" s="29">
        <v>0</v>
      </c>
      <c r="E131" s="29">
        <v>0</v>
      </c>
      <c r="F131" s="30">
        <f t="shared" si="10"/>
        <v>0</v>
      </c>
      <c r="G131" s="29">
        <v>0</v>
      </c>
      <c r="H131" s="29" t="e">
        <f t="shared" si="11"/>
        <v>#DIV/0!</v>
      </c>
      <c r="I131" s="29"/>
      <c r="J131" s="29"/>
      <c r="K131" s="29"/>
      <c r="L131" s="29"/>
      <c r="M131" s="29"/>
      <c r="N131" s="29"/>
      <c r="O131" s="29">
        <v>0</v>
      </c>
      <c r="P131" s="29"/>
      <c r="Q131" s="29"/>
      <c r="R131" s="29"/>
      <c r="S131" s="29"/>
      <c r="T131" s="29"/>
      <c r="U131" s="29">
        <v>0</v>
      </c>
      <c r="V131" s="29">
        <v>0</v>
      </c>
      <c r="W131" s="29">
        <v>10</v>
      </c>
      <c r="X131" s="42">
        <v>0</v>
      </c>
      <c r="Y131" s="50">
        <v>0</v>
      </c>
      <c r="Z131" s="42"/>
      <c r="AA131" s="42"/>
      <c r="AB131" s="42"/>
      <c r="AC131" s="42"/>
      <c r="AD131" s="42"/>
      <c r="AE131" s="42"/>
    </row>
    <row r="132" spans="1:31" ht="15.75" x14ac:dyDescent="0.25">
      <c r="A132" s="146" t="s">
        <v>296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</row>
    <row r="133" spans="1:31" s="36" customFormat="1" ht="16.5" customHeight="1" x14ac:dyDescent="0.25">
      <c r="A133" s="16" t="s">
        <v>171</v>
      </c>
      <c r="B133" s="10" t="s">
        <v>45</v>
      </c>
      <c r="C133" s="13">
        <v>223.19</v>
      </c>
      <c r="D133" s="8">
        <v>0</v>
      </c>
      <c r="E133" s="8">
        <v>0</v>
      </c>
      <c r="F133" s="8">
        <f>E133/C133</f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</row>
    <row r="134" spans="1:31" s="36" customFormat="1" ht="38.25" x14ac:dyDescent="0.25">
      <c r="A134" s="16" t="s">
        <v>297</v>
      </c>
      <c r="B134" s="10" t="s">
        <v>152</v>
      </c>
      <c r="C134" s="13">
        <v>146.21</v>
      </c>
      <c r="D134" s="8">
        <v>6</v>
      </c>
      <c r="E134" s="8">
        <v>13</v>
      </c>
      <c r="F134" s="81">
        <v>0.09</v>
      </c>
      <c r="G134" s="8">
        <v>0</v>
      </c>
      <c r="H134" s="8">
        <v>0</v>
      </c>
      <c r="I134" s="8"/>
      <c r="J134" s="8"/>
      <c r="K134" s="8"/>
      <c r="L134" s="8"/>
      <c r="M134" s="8"/>
      <c r="N134" s="8"/>
      <c r="O134" s="8">
        <v>0</v>
      </c>
      <c r="P134" s="8"/>
      <c r="Q134" s="8"/>
      <c r="R134" s="8"/>
      <c r="S134" s="8"/>
      <c r="T134" s="8"/>
      <c r="U134" s="8">
        <v>0</v>
      </c>
      <c r="V134" s="8">
        <v>1</v>
      </c>
      <c r="W134" s="8">
        <v>10</v>
      </c>
      <c r="X134" s="8">
        <v>1</v>
      </c>
      <c r="Y134" s="8">
        <v>10</v>
      </c>
      <c r="Z134" s="60"/>
      <c r="AA134" s="60"/>
      <c r="AB134" s="60"/>
      <c r="AC134" s="60"/>
      <c r="AD134" s="60"/>
      <c r="AE134" s="60"/>
    </row>
    <row r="135" spans="1:31" s="36" customFormat="1" x14ac:dyDescent="0.25">
      <c r="A135" s="16" t="s">
        <v>298</v>
      </c>
      <c r="B135" s="10" t="s">
        <v>154</v>
      </c>
      <c r="C135" s="13">
        <v>125.91</v>
      </c>
      <c r="D135" s="8">
        <v>0</v>
      </c>
      <c r="E135" s="8">
        <v>0</v>
      </c>
      <c r="F135" s="8">
        <f>E135/C135</f>
        <v>0</v>
      </c>
      <c r="G135" s="8">
        <v>0</v>
      </c>
      <c r="H135" s="8">
        <v>0</v>
      </c>
      <c r="I135" s="8"/>
      <c r="J135" s="8"/>
      <c r="K135" s="8"/>
      <c r="L135" s="8"/>
      <c r="M135" s="8"/>
      <c r="N135" s="8"/>
      <c r="O135" s="8">
        <v>0</v>
      </c>
      <c r="P135" s="8"/>
      <c r="Q135" s="8"/>
      <c r="R135" s="8"/>
      <c r="S135" s="8"/>
      <c r="T135" s="8"/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60"/>
      <c r="AA135" s="60"/>
      <c r="AB135" s="60"/>
      <c r="AC135" s="60"/>
      <c r="AD135" s="60"/>
      <c r="AE135" s="60"/>
    </row>
    <row r="136" spans="1:31" ht="15.75" x14ac:dyDescent="0.25">
      <c r="A136" s="150" t="s">
        <v>299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</row>
    <row r="137" spans="1:31" s="36" customFormat="1" ht="15.75" x14ac:dyDescent="0.25">
      <c r="A137" s="5" t="s">
        <v>172</v>
      </c>
      <c r="B137" s="6" t="s">
        <v>45</v>
      </c>
      <c r="C137" s="11">
        <v>768.25</v>
      </c>
      <c r="D137" s="29">
        <v>637</v>
      </c>
      <c r="E137" s="29">
        <v>479</v>
      </c>
      <c r="F137" s="30">
        <f>E137/C137</f>
        <v>0.62349495606898797</v>
      </c>
      <c r="G137" s="29">
        <v>63</v>
      </c>
      <c r="H137" s="29">
        <f>G137*100/D137</f>
        <v>9.8901098901098905</v>
      </c>
      <c r="I137" s="29">
        <v>0</v>
      </c>
      <c r="J137" s="29">
        <v>0</v>
      </c>
      <c r="K137" s="29">
        <v>0</v>
      </c>
      <c r="L137" s="29">
        <v>0</v>
      </c>
      <c r="M137" s="29">
        <v>63</v>
      </c>
      <c r="N137" s="29">
        <v>0</v>
      </c>
      <c r="O137" s="29">
        <v>30</v>
      </c>
      <c r="P137" s="29">
        <v>0</v>
      </c>
      <c r="Q137" s="29">
        <v>0</v>
      </c>
      <c r="R137" s="29">
        <v>0</v>
      </c>
      <c r="S137" s="29">
        <v>30</v>
      </c>
      <c r="T137" s="29">
        <v>0</v>
      </c>
      <c r="U137" s="29">
        <f>O137*100/G137</f>
        <v>47.61904761904762</v>
      </c>
      <c r="V137" s="29">
        <v>47</v>
      </c>
      <c r="W137" s="29">
        <v>10</v>
      </c>
      <c r="X137" s="42">
        <v>47</v>
      </c>
      <c r="Y137" s="42">
        <f>X137*100/E137</f>
        <v>9.8121085594989559</v>
      </c>
      <c r="Z137" s="42">
        <v>0</v>
      </c>
      <c r="AA137" s="42">
        <v>0</v>
      </c>
      <c r="AB137" s="42">
        <v>0</v>
      </c>
      <c r="AC137" s="42">
        <v>0</v>
      </c>
      <c r="AD137" s="42">
        <v>47</v>
      </c>
      <c r="AE137" s="42">
        <v>0</v>
      </c>
    </row>
    <row r="138" spans="1:31" s="36" customFormat="1" ht="38.25" x14ac:dyDescent="0.25">
      <c r="A138" s="5" t="s">
        <v>173</v>
      </c>
      <c r="B138" s="6" t="s">
        <v>157</v>
      </c>
      <c r="C138" s="11">
        <v>191.41800000000001</v>
      </c>
      <c r="D138" s="29">
        <v>7</v>
      </c>
      <c r="E138" s="29">
        <v>9</v>
      </c>
      <c r="F138" s="30">
        <f t="shared" ref="F138:F144" si="13">E138/C138</f>
        <v>4.7017521863147664E-2</v>
      </c>
      <c r="G138" s="29">
        <v>0</v>
      </c>
      <c r="H138" s="29">
        <f t="shared" ref="H138:H144" si="14">G138*100/D138</f>
        <v>0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v>0</v>
      </c>
      <c r="V138" s="29">
        <v>0</v>
      </c>
      <c r="W138" s="29">
        <v>10</v>
      </c>
      <c r="X138" s="42">
        <v>0</v>
      </c>
      <c r="Y138" s="50">
        <f t="shared" ref="Y138:Y144" si="15">X138*100/E138</f>
        <v>0</v>
      </c>
      <c r="Z138" s="42"/>
      <c r="AA138" s="42"/>
      <c r="AB138" s="42"/>
      <c r="AC138" s="42"/>
      <c r="AD138" s="42"/>
      <c r="AE138" s="42"/>
    </row>
    <row r="139" spans="1:31" s="36" customFormat="1" ht="38.25" x14ac:dyDescent="0.25">
      <c r="A139" s="5" t="s">
        <v>175</v>
      </c>
      <c r="B139" s="6" t="s">
        <v>159</v>
      </c>
      <c r="C139" s="11">
        <v>164.13</v>
      </c>
      <c r="D139" s="29">
        <v>12</v>
      </c>
      <c r="E139" s="29">
        <v>20</v>
      </c>
      <c r="F139" s="30">
        <f t="shared" si="13"/>
        <v>0.12185462742947664</v>
      </c>
      <c r="G139" s="29">
        <v>1</v>
      </c>
      <c r="H139" s="29">
        <f t="shared" si="14"/>
        <v>8.3333333333333339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f t="shared" ref="U139:U144" si="16">O139*100/G139</f>
        <v>0</v>
      </c>
      <c r="V139" s="29">
        <v>2</v>
      </c>
      <c r="W139" s="29">
        <v>10</v>
      </c>
      <c r="X139" s="42">
        <v>2</v>
      </c>
      <c r="Y139" s="50">
        <f t="shared" si="15"/>
        <v>10</v>
      </c>
      <c r="Z139" s="42"/>
      <c r="AA139" s="42"/>
      <c r="AB139" s="42"/>
      <c r="AC139" s="42"/>
      <c r="AD139" s="42"/>
      <c r="AE139" s="42"/>
    </row>
    <row r="140" spans="1:31" s="36" customFormat="1" ht="38.25" x14ac:dyDescent="0.25">
      <c r="A140" s="5" t="s">
        <v>177</v>
      </c>
      <c r="B140" s="6" t="s">
        <v>160</v>
      </c>
      <c r="C140" s="7">
        <v>258.22300000000001</v>
      </c>
      <c r="D140" s="29">
        <v>46</v>
      </c>
      <c r="E140" s="29">
        <v>52</v>
      </c>
      <c r="F140" s="30">
        <f t="shared" si="13"/>
        <v>0.20137632976148523</v>
      </c>
      <c r="G140" s="29">
        <v>4</v>
      </c>
      <c r="H140" s="29">
        <f t="shared" si="14"/>
        <v>8.695652173913043</v>
      </c>
      <c r="I140" s="29"/>
      <c r="J140" s="29"/>
      <c r="K140" s="29"/>
      <c r="L140" s="29"/>
      <c r="M140" s="29"/>
      <c r="N140" s="29"/>
      <c r="O140" s="29">
        <v>0</v>
      </c>
      <c r="P140" s="29"/>
      <c r="Q140" s="29"/>
      <c r="R140" s="29"/>
      <c r="S140" s="29"/>
      <c r="T140" s="29"/>
      <c r="U140" s="29">
        <f t="shared" si="16"/>
        <v>0</v>
      </c>
      <c r="V140" s="29">
        <v>5</v>
      </c>
      <c r="W140" s="29">
        <v>10</v>
      </c>
      <c r="X140" s="42">
        <v>5</v>
      </c>
      <c r="Y140" s="50">
        <f t="shared" si="15"/>
        <v>9.615384615384615</v>
      </c>
      <c r="Z140" s="42"/>
      <c r="AA140" s="42"/>
      <c r="AB140" s="42"/>
      <c r="AC140" s="42"/>
      <c r="AD140" s="42"/>
      <c r="AE140" s="42"/>
    </row>
    <row r="141" spans="1:31" s="36" customFormat="1" ht="15.75" x14ac:dyDescent="0.25">
      <c r="A141" s="5" t="s">
        <v>178</v>
      </c>
      <c r="B141" s="6" t="s">
        <v>161</v>
      </c>
      <c r="C141" s="11">
        <v>31.01</v>
      </c>
      <c r="D141" s="29">
        <v>20</v>
      </c>
      <c r="E141" s="29">
        <v>23</v>
      </c>
      <c r="F141" s="30">
        <f t="shared" si="13"/>
        <v>0.74169622702354077</v>
      </c>
      <c r="G141" s="29">
        <v>1</v>
      </c>
      <c r="H141" s="29">
        <f t="shared" si="14"/>
        <v>5</v>
      </c>
      <c r="I141" s="29"/>
      <c r="J141" s="29"/>
      <c r="K141" s="29"/>
      <c r="L141" s="29"/>
      <c r="M141" s="29"/>
      <c r="N141" s="29"/>
      <c r="O141" s="29">
        <v>1</v>
      </c>
      <c r="P141" s="29"/>
      <c r="Q141" s="29"/>
      <c r="R141" s="29"/>
      <c r="S141" s="29"/>
      <c r="T141" s="29"/>
      <c r="U141" s="29">
        <f t="shared" si="16"/>
        <v>100</v>
      </c>
      <c r="V141" s="29">
        <v>2</v>
      </c>
      <c r="W141" s="29">
        <v>10</v>
      </c>
      <c r="X141" s="42">
        <v>2</v>
      </c>
      <c r="Y141" s="50">
        <f t="shared" si="15"/>
        <v>8.695652173913043</v>
      </c>
      <c r="Z141" s="42"/>
      <c r="AA141" s="42"/>
      <c r="AB141" s="42"/>
      <c r="AC141" s="42"/>
      <c r="AD141" s="42"/>
      <c r="AE141" s="42"/>
    </row>
    <row r="142" spans="1:31" s="36" customFormat="1" ht="25.5" x14ac:dyDescent="0.25">
      <c r="A142" s="5" t="s">
        <v>180</v>
      </c>
      <c r="B142" s="10" t="s">
        <v>162</v>
      </c>
      <c r="C142" s="11">
        <v>45.381</v>
      </c>
      <c r="D142" s="29">
        <v>0</v>
      </c>
      <c r="E142" s="29">
        <v>0</v>
      </c>
      <c r="F142" s="30">
        <f t="shared" si="13"/>
        <v>0</v>
      </c>
      <c r="G142" s="29">
        <v>0</v>
      </c>
      <c r="H142" s="29">
        <v>0</v>
      </c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v>0</v>
      </c>
      <c r="V142" s="29">
        <v>0</v>
      </c>
      <c r="W142" s="29">
        <v>0</v>
      </c>
      <c r="X142" s="42">
        <v>0</v>
      </c>
      <c r="Y142" s="50">
        <v>0</v>
      </c>
      <c r="Z142" s="42"/>
      <c r="AA142" s="42"/>
      <c r="AB142" s="42"/>
      <c r="AC142" s="42"/>
      <c r="AD142" s="42"/>
      <c r="AE142" s="42"/>
    </row>
    <row r="143" spans="1:31" s="36" customFormat="1" ht="15.75" x14ac:dyDescent="0.25">
      <c r="A143" s="5" t="s">
        <v>182</v>
      </c>
      <c r="B143" s="10" t="s">
        <v>51</v>
      </c>
      <c r="C143" s="11">
        <v>20.49</v>
      </c>
      <c r="D143" s="29">
        <v>18</v>
      </c>
      <c r="E143" s="29">
        <v>19</v>
      </c>
      <c r="F143" s="30">
        <f t="shared" si="13"/>
        <v>0.92728160078086874</v>
      </c>
      <c r="G143" s="29">
        <v>1</v>
      </c>
      <c r="H143" s="29">
        <f t="shared" si="14"/>
        <v>5.5555555555555554</v>
      </c>
      <c r="I143" s="29"/>
      <c r="J143" s="29"/>
      <c r="K143" s="29"/>
      <c r="L143" s="29"/>
      <c r="M143" s="29"/>
      <c r="N143" s="29"/>
      <c r="O143" s="29">
        <v>1</v>
      </c>
      <c r="P143" s="29"/>
      <c r="Q143" s="29"/>
      <c r="R143" s="29"/>
      <c r="S143" s="29"/>
      <c r="T143" s="29"/>
      <c r="U143" s="29">
        <f t="shared" si="16"/>
        <v>100</v>
      </c>
      <c r="V143" s="29">
        <v>1</v>
      </c>
      <c r="W143" s="29">
        <v>10</v>
      </c>
      <c r="X143" s="42">
        <v>1</v>
      </c>
      <c r="Y143" s="50">
        <f t="shared" si="15"/>
        <v>5.2631578947368425</v>
      </c>
      <c r="Z143" s="42"/>
      <c r="AA143" s="42"/>
      <c r="AB143" s="42"/>
      <c r="AC143" s="42"/>
      <c r="AD143" s="42"/>
      <c r="AE143" s="42"/>
    </row>
    <row r="144" spans="1:31" s="36" customFormat="1" ht="15.75" x14ac:dyDescent="0.25">
      <c r="A144" s="5" t="s">
        <v>184</v>
      </c>
      <c r="B144" s="12" t="s">
        <v>163</v>
      </c>
      <c r="C144" s="11">
        <v>73.016999999999996</v>
      </c>
      <c r="D144" s="29">
        <v>31</v>
      </c>
      <c r="E144" s="29">
        <v>33</v>
      </c>
      <c r="F144" s="30">
        <f t="shared" si="13"/>
        <v>0.4519495459961379</v>
      </c>
      <c r="G144" s="29">
        <v>3</v>
      </c>
      <c r="H144" s="29">
        <f t="shared" si="14"/>
        <v>9.67741935483871</v>
      </c>
      <c r="I144" s="29"/>
      <c r="J144" s="29"/>
      <c r="K144" s="29"/>
      <c r="L144" s="29"/>
      <c r="M144" s="29"/>
      <c r="N144" s="29"/>
      <c r="O144" s="29">
        <v>0</v>
      </c>
      <c r="P144" s="29"/>
      <c r="Q144" s="29"/>
      <c r="R144" s="29"/>
      <c r="S144" s="29"/>
      <c r="T144" s="29"/>
      <c r="U144" s="29">
        <f t="shared" si="16"/>
        <v>0</v>
      </c>
      <c r="V144" s="29">
        <v>2</v>
      </c>
      <c r="W144" s="29">
        <v>10</v>
      </c>
      <c r="X144" s="42">
        <v>2</v>
      </c>
      <c r="Y144" s="50">
        <f t="shared" si="15"/>
        <v>6.0606060606060606</v>
      </c>
      <c r="Z144" s="42"/>
      <c r="AA144" s="42"/>
      <c r="AB144" s="42"/>
      <c r="AC144" s="42"/>
      <c r="AD144" s="42"/>
      <c r="AE144" s="42"/>
    </row>
    <row r="145" spans="1:31" ht="15.75" customHeight="1" x14ac:dyDescent="0.25">
      <c r="A145" s="143" t="s">
        <v>301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</row>
    <row r="146" spans="1:31" s="36" customFormat="1" x14ac:dyDescent="0.25">
      <c r="A146" s="14" t="s">
        <v>188</v>
      </c>
      <c r="B146" s="10" t="s">
        <v>26</v>
      </c>
      <c r="C146" s="7">
        <v>4284.8</v>
      </c>
      <c r="D146" s="28">
        <v>166</v>
      </c>
      <c r="E146" s="28">
        <v>171</v>
      </c>
      <c r="F146" s="61">
        <v>3.77</v>
      </c>
      <c r="G146" s="28">
        <v>17</v>
      </c>
      <c r="H146" s="28">
        <f>G146*100/D146</f>
        <v>10.240963855421686</v>
      </c>
      <c r="I146" s="28">
        <v>6</v>
      </c>
      <c r="J146" s="28">
        <v>0</v>
      </c>
      <c r="K146" s="28">
        <v>0</v>
      </c>
      <c r="L146" s="28">
        <v>0</v>
      </c>
      <c r="M146" s="28">
        <v>11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f>O146*100/G146</f>
        <v>0</v>
      </c>
      <c r="V146" s="28">
        <v>17</v>
      </c>
      <c r="W146" s="28">
        <v>10</v>
      </c>
      <c r="X146" s="28">
        <v>17</v>
      </c>
      <c r="Y146" s="28">
        <f>X146*100/E146</f>
        <v>9.9415204678362574</v>
      </c>
      <c r="Z146" s="28">
        <v>6</v>
      </c>
      <c r="AA146" s="28">
        <v>0</v>
      </c>
      <c r="AB146" s="28">
        <v>0</v>
      </c>
      <c r="AC146" s="28">
        <v>0</v>
      </c>
      <c r="AD146" s="28">
        <v>11</v>
      </c>
      <c r="AE146" s="28">
        <v>0</v>
      </c>
    </row>
    <row r="147" spans="1:31" ht="15.75" customHeight="1" x14ac:dyDescent="0.25">
      <c r="A147" s="143" t="s">
        <v>302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</row>
    <row r="148" spans="1:31" s="36" customFormat="1" x14ac:dyDescent="0.25">
      <c r="A148" s="14" t="s">
        <v>200</v>
      </c>
      <c r="B148" s="10" t="s">
        <v>45</v>
      </c>
      <c r="C148" s="7">
        <v>2410.6999999999998</v>
      </c>
      <c r="D148" s="39">
        <v>165</v>
      </c>
      <c r="E148" s="39">
        <v>189</v>
      </c>
      <c r="F148" s="40">
        <f>E148/C148</f>
        <v>7.8400464595345762E-2</v>
      </c>
      <c r="G148" s="39">
        <v>16</v>
      </c>
      <c r="H148" s="39">
        <f>G148*100/D148</f>
        <v>9.6969696969696972</v>
      </c>
      <c r="I148" s="39">
        <v>5</v>
      </c>
      <c r="J148" s="39">
        <v>0</v>
      </c>
      <c r="K148" s="39">
        <v>0</v>
      </c>
      <c r="L148" s="39">
        <v>0</v>
      </c>
      <c r="M148" s="39">
        <v>11</v>
      </c>
      <c r="N148" s="39">
        <v>0</v>
      </c>
      <c r="O148" s="39">
        <v>14</v>
      </c>
      <c r="P148" s="39">
        <v>0</v>
      </c>
      <c r="Q148" s="39">
        <v>0</v>
      </c>
      <c r="R148" s="39">
        <v>0</v>
      </c>
      <c r="S148" s="39">
        <v>14</v>
      </c>
      <c r="T148" s="39">
        <v>0</v>
      </c>
      <c r="U148" s="39">
        <f>O148*100/G148</f>
        <v>87.5</v>
      </c>
      <c r="V148" s="39">
        <v>18</v>
      </c>
      <c r="W148" s="39">
        <v>10</v>
      </c>
      <c r="X148" s="71">
        <v>18</v>
      </c>
      <c r="Y148" s="130">
        <f>X148*100/E148</f>
        <v>9.5238095238095237</v>
      </c>
      <c r="Z148" s="71">
        <v>6</v>
      </c>
      <c r="AA148" s="71">
        <v>0</v>
      </c>
      <c r="AB148" s="71">
        <v>0</v>
      </c>
      <c r="AC148" s="71">
        <v>0</v>
      </c>
      <c r="AD148" s="71">
        <v>12</v>
      </c>
      <c r="AE148" s="71">
        <v>0</v>
      </c>
    </row>
    <row r="149" spans="1:31" ht="38.25" x14ac:dyDescent="0.25">
      <c r="A149" s="5" t="s">
        <v>201</v>
      </c>
      <c r="B149" s="6" t="s">
        <v>166</v>
      </c>
      <c r="C149" s="11">
        <v>150.298</v>
      </c>
      <c r="D149" s="39">
        <v>34</v>
      </c>
      <c r="E149" s="39">
        <v>39</v>
      </c>
      <c r="F149" s="40">
        <f>E149/C149</f>
        <v>0.25948449081158764</v>
      </c>
      <c r="G149" s="39">
        <v>3</v>
      </c>
      <c r="H149" s="39">
        <f>G149*100/D149</f>
        <v>8.8235294117647065</v>
      </c>
      <c r="I149" s="39"/>
      <c r="J149" s="39"/>
      <c r="K149" s="39"/>
      <c r="L149" s="39"/>
      <c r="M149" s="39"/>
      <c r="N149" s="39"/>
      <c r="O149" s="39">
        <v>3</v>
      </c>
      <c r="P149" s="39"/>
      <c r="Q149" s="39"/>
      <c r="R149" s="39"/>
      <c r="S149" s="39"/>
      <c r="T149" s="39"/>
      <c r="U149" s="39">
        <f>O149*100/G149</f>
        <v>100</v>
      </c>
      <c r="V149" s="39">
        <v>3</v>
      </c>
      <c r="W149" s="39">
        <v>10</v>
      </c>
      <c r="X149" s="43">
        <v>3</v>
      </c>
      <c r="Y149" s="58">
        <f>X149*100/E149</f>
        <v>7.6923076923076925</v>
      </c>
      <c r="Z149" s="41"/>
      <c r="AA149" s="41"/>
      <c r="AB149" s="41"/>
      <c r="AC149" s="41"/>
      <c r="AD149" s="41"/>
      <c r="AE149" s="41"/>
    </row>
    <row r="150" spans="1:31" x14ac:dyDescent="0.25">
      <c r="A150" s="5" t="s">
        <v>203</v>
      </c>
      <c r="B150" s="6" t="s">
        <v>168</v>
      </c>
      <c r="C150" s="11">
        <v>1607.29</v>
      </c>
      <c r="D150" s="39">
        <v>54</v>
      </c>
      <c r="E150" s="39">
        <v>60</v>
      </c>
      <c r="F150" s="40">
        <f>E150/C150</f>
        <v>3.7329915572174278E-2</v>
      </c>
      <c r="G150" s="39">
        <v>3</v>
      </c>
      <c r="H150" s="39">
        <f>G150*100/D150</f>
        <v>5.5555555555555554</v>
      </c>
      <c r="I150" s="39"/>
      <c r="J150" s="39"/>
      <c r="K150" s="39"/>
      <c r="L150" s="39"/>
      <c r="M150" s="39"/>
      <c r="N150" s="39"/>
      <c r="O150" s="39">
        <v>3</v>
      </c>
      <c r="P150" s="39"/>
      <c r="Q150" s="39"/>
      <c r="R150" s="39"/>
      <c r="S150" s="39"/>
      <c r="T150" s="39"/>
      <c r="U150" s="39">
        <f>O150*100/G150</f>
        <v>100</v>
      </c>
      <c r="V150" s="39">
        <v>6</v>
      </c>
      <c r="W150" s="39">
        <v>10</v>
      </c>
      <c r="X150" s="43">
        <v>5</v>
      </c>
      <c r="Y150" s="62">
        <f>X150*100/E150</f>
        <v>8.3333333333333339</v>
      </c>
      <c r="Z150" s="41"/>
      <c r="AA150" s="41"/>
      <c r="AB150" s="41"/>
      <c r="AC150" s="41"/>
      <c r="AD150" s="41"/>
      <c r="AE150" s="41"/>
    </row>
    <row r="151" spans="1:31" s="72" customFormat="1" ht="25.5" x14ac:dyDescent="0.25">
      <c r="A151" s="14" t="s">
        <v>205</v>
      </c>
      <c r="B151" s="10" t="s">
        <v>170</v>
      </c>
      <c r="C151" s="7">
        <v>252.64</v>
      </c>
      <c r="D151" s="39">
        <v>54</v>
      </c>
      <c r="E151" s="39">
        <v>45</v>
      </c>
      <c r="F151" s="40">
        <f>E151/C151</f>
        <v>0.17811906269791009</v>
      </c>
      <c r="G151" s="39">
        <v>5</v>
      </c>
      <c r="H151" s="39">
        <f>G151*100/D151</f>
        <v>9.2592592592592595</v>
      </c>
      <c r="I151" s="39"/>
      <c r="J151" s="39"/>
      <c r="K151" s="39"/>
      <c r="L151" s="39"/>
      <c r="M151" s="39"/>
      <c r="N151" s="39"/>
      <c r="O151" s="39">
        <v>0</v>
      </c>
      <c r="P151" s="39"/>
      <c r="Q151" s="39"/>
      <c r="R151" s="39"/>
      <c r="S151" s="39"/>
      <c r="T151" s="39"/>
      <c r="U151" s="39">
        <f>O151*100/G151</f>
        <v>0</v>
      </c>
      <c r="V151" s="39">
        <v>4</v>
      </c>
      <c r="W151" s="39">
        <v>10</v>
      </c>
      <c r="X151" s="71">
        <v>4</v>
      </c>
      <c r="Y151" s="82">
        <f>X151*100/E151</f>
        <v>8.8888888888888893</v>
      </c>
      <c r="Z151" s="71"/>
      <c r="AA151" s="71"/>
      <c r="AB151" s="71"/>
      <c r="AC151" s="71"/>
      <c r="AD151" s="71"/>
      <c r="AE151" s="71"/>
    </row>
    <row r="152" spans="1:31" ht="15.75" customHeight="1" x14ac:dyDescent="0.25">
      <c r="A152" s="143" t="s">
        <v>300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</row>
    <row r="153" spans="1:31" s="36" customFormat="1" ht="15.75" x14ac:dyDescent="0.25">
      <c r="A153" s="5" t="s">
        <v>206</v>
      </c>
      <c r="B153" s="6" t="s">
        <v>45</v>
      </c>
      <c r="C153" s="7">
        <v>466.86</v>
      </c>
      <c r="D153" s="29">
        <v>24</v>
      </c>
      <c r="E153" s="29">
        <v>12</v>
      </c>
      <c r="F153" s="30">
        <f>E153/C153</f>
        <v>2.5703637064644645E-2</v>
      </c>
      <c r="G153" s="29">
        <v>2</v>
      </c>
      <c r="H153" s="29">
        <f>G153*100/D153</f>
        <v>8.3333333333333339</v>
      </c>
      <c r="I153" s="29">
        <v>0</v>
      </c>
      <c r="J153" s="29">
        <v>0</v>
      </c>
      <c r="K153" s="29">
        <v>0</v>
      </c>
      <c r="L153" s="29">
        <v>0</v>
      </c>
      <c r="M153" s="29">
        <v>2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f>O153*100/G153</f>
        <v>0</v>
      </c>
      <c r="V153" s="29">
        <v>1</v>
      </c>
      <c r="W153" s="29">
        <v>10</v>
      </c>
      <c r="X153" s="35">
        <v>1</v>
      </c>
      <c r="Y153" s="63">
        <f>X153*100/E153</f>
        <v>8.3333333333333339</v>
      </c>
      <c r="Z153" s="35">
        <v>0</v>
      </c>
      <c r="AA153" s="35">
        <v>0</v>
      </c>
      <c r="AB153" s="35">
        <v>0</v>
      </c>
      <c r="AC153" s="35">
        <v>0</v>
      </c>
      <c r="AD153" s="35">
        <v>1</v>
      </c>
      <c r="AE153" s="35">
        <v>0</v>
      </c>
    </row>
    <row r="154" spans="1:31" s="36" customFormat="1" ht="38.25" x14ac:dyDescent="0.25">
      <c r="A154" s="5" t="s">
        <v>207</v>
      </c>
      <c r="B154" s="6" t="s">
        <v>174</v>
      </c>
      <c r="C154" s="11">
        <v>369.51</v>
      </c>
      <c r="D154" s="29">
        <v>45</v>
      </c>
      <c r="E154" s="29">
        <v>5</v>
      </c>
      <c r="F154" s="30">
        <f t="shared" ref="F154:F162" si="17">E154/C154</f>
        <v>1.3531433520067117E-2</v>
      </c>
      <c r="G154" s="29">
        <v>4</v>
      </c>
      <c r="H154" s="29">
        <f t="shared" ref="H154:H162" si="18">G154*100/D154</f>
        <v>8.8888888888888893</v>
      </c>
      <c r="I154" s="29"/>
      <c r="J154" s="29"/>
      <c r="K154" s="29"/>
      <c r="L154" s="29"/>
      <c r="M154" s="29"/>
      <c r="N154" s="29"/>
      <c r="O154" s="29">
        <v>0</v>
      </c>
      <c r="P154" s="29"/>
      <c r="Q154" s="29"/>
      <c r="R154" s="29"/>
      <c r="S154" s="29"/>
      <c r="T154" s="29"/>
      <c r="U154" s="29">
        <v>0</v>
      </c>
      <c r="V154" s="29">
        <v>0</v>
      </c>
      <c r="W154" s="29">
        <v>10</v>
      </c>
      <c r="X154" s="42">
        <v>0</v>
      </c>
      <c r="Y154" s="50">
        <f t="shared" ref="Y154:Y162" si="19">X154*100/E154</f>
        <v>0</v>
      </c>
      <c r="Z154" s="35"/>
      <c r="AA154" s="35"/>
      <c r="AB154" s="35"/>
      <c r="AC154" s="35"/>
      <c r="AD154" s="35"/>
      <c r="AE154" s="35"/>
    </row>
    <row r="155" spans="1:31" s="36" customFormat="1" ht="15.75" x14ac:dyDescent="0.25">
      <c r="A155" s="5" t="s">
        <v>209</v>
      </c>
      <c r="B155" s="6" t="s">
        <v>176</v>
      </c>
      <c r="C155" s="11">
        <v>30.57</v>
      </c>
      <c r="D155" s="29">
        <v>1</v>
      </c>
      <c r="E155" s="29">
        <v>1</v>
      </c>
      <c r="F155" s="30">
        <f t="shared" si="17"/>
        <v>3.2711808963035653E-2</v>
      </c>
      <c r="G155" s="29">
        <v>0</v>
      </c>
      <c r="H155" s="29">
        <f t="shared" si="18"/>
        <v>0</v>
      </c>
      <c r="I155" s="29"/>
      <c r="J155" s="29"/>
      <c r="K155" s="29"/>
      <c r="L155" s="29"/>
      <c r="M155" s="29"/>
      <c r="N155" s="29"/>
      <c r="O155" s="29">
        <v>0</v>
      </c>
      <c r="P155" s="29"/>
      <c r="Q155" s="29"/>
      <c r="R155" s="29"/>
      <c r="S155" s="29"/>
      <c r="T155" s="29"/>
      <c r="U155" s="29">
        <v>0</v>
      </c>
      <c r="V155" s="29">
        <v>0</v>
      </c>
      <c r="W155" s="29">
        <v>10</v>
      </c>
      <c r="X155" s="42">
        <v>0</v>
      </c>
      <c r="Y155" s="50">
        <f>X155*100/E155</f>
        <v>0</v>
      </c>
      <c r="Z155" s="35"/>
      <c r="AA155" s="35"/>
      <c r="AB155" s="35"/>
      <c r="AC155" s="35"/>
      <c r="AD155" s="35"/>
      <c r="AE155" s="35"/>
    </row>
    <row r="156" spans="1:31" s="36" customFormat="1" ht="25.5" x14ac:dyDescent="0.25">
      <c r="A156" s="5" t="s">
        <v>211</v>
      </c>
      <c r="B156" s="6" t="s">
        <v>348</v>
      </c>
      <c r="C156" s="11">
        <v>47.12</v>
      </c>
      <c r="D156" s="29">
        <v>1</v>
      </c>
      <c r="E156" s="29">
        <v>1</v>
      </c>
      <c r="F156" s="30">
        <f t="shared" si="17"/>
        <v>2.1222410865874366E-2</v>
      </c>
      <c r="G156" s="29">
        <v>0</v>
      </c>
      <c r="H156" s="29">
        <f t="shared" si="18"/>
        <v>0</v>
      </c>
      <c r="I156" s="29"/>
      <c r="J156" s="29"/>
      <c r="K156" s="29"/>
      <c r="L156" s="29"/>
      <c r="M156" s="29"/>
      <c r="N156" s="29"/>
      <c r="O156" s="29">
        <v>0</v>
      </c>
      <c r="P156" s="29"/>
      <c r="Q156" s="29"/>
      <c r="R156" s="29"/>
      <c r="S156" s="29"/>
      <c r="T156" s="29"/>
      <c r="U156" s="29">
        <v>0</v>
      </c>
      <c r="V156" s="29">
        <v>0</v>
      </c>
      <c r="W156" s="29">
        <v>10</v>
      </c>
      <c r="X156" s="42">
        <v>0</v>
      </c>
      <c r="Y156" s="50">
        <f>X156*100/E156</f>
        <v>0</v>
      </c>
      <c r="Z156" s="35"/>
      <c r="AA156" s="35"/>
      <c r="AB156" s="35"/>
      <c r="AC156" s="35"/>
      <c r="AD156" s="35"/>
      <c r="AE156" s="35"/>
    </row>
    <row r="157" spans="1:31" s="36" customFormat="1" ht="25.5" x14ac:dyDescent="0.25">
      <c r="A157" s="5" t="s">
        <v>213</v>
      </c>
      <c r="B157" s="6" t="s">
        <v>179</v>
      </c>
      <c r="C157" s="11">
        <v>299.57100000000003</v>
      </c>
      <c r="D157" s="29">
        <v>0</v>
      </c>
      <c r="E157" s="29">
        <v>0</v>
      </c>
      <c r="F157" s="30">
        <f t="shared" si="17"/>
        <v>0</v>
      </c>
      <c r="G157" s="29">
        <v>0</v>
      </c>
      <c r="H157" s="29">
        <v>0</v>
      </c>
      <c r="I157" s="29"/>
      <c r="J157" s="29"/>
      <c r="K157" s="29"/>
      <c r="L157" s="29"/>
      <c r="M157" s="29"/>
      <c r="N157" s="29"/>
      <c r="O157" s="29">
        <v>0</v>
      </c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0</v>
      </c>
      <c r="X157" s="35">
        <v>0</v>
      </c>
      <c r="Y157" s="63">
        <v>0</v>
      </c>
      <c r="Z157" s="35"/>
      <c r="AA157" s="35"/>
      <c r="AB157" s="35"/>
      <c r="AC157" s="35"/>
      <c r="AD157" s="35"/>
      <c r="AE157" s="35"/>
    </row>
    <row r="158" spans="1:31" s="36" customFormat="1" ht="15.75" x14ac:dyDescent="0.25">
      <c r="A158" s="5" t="s">
        <v>215</v>
      </c>
      <c r="B158" s="6" t="s">
        <v>181</v>
      </c>
      <c r="C158" s="11">
        <v>58.94</v>
      </c>
      <c r="D158" s="29">
        <v>7</v>
      </c>
      <c r="E158" s="29">
        <v>11</v>
      </c>
      <c r="F158" s="30">
        <f t="shared" si="17"/>
        <v>0.18663047166610114</v>
      </c>
      <c r="G158" s="29">
        <v>0</v>
      </c>
      <c r="H158" s="29">
        <f t="shared" si="18"/>
        <v>0</v>
      </c>
      <c r="I158" s="29"/>
      <c r="J158" s="29"/>
      <c r="K158" s="29"/>
      <c r="L158" s="29"/>
      <c r="M158" s="29"/>
      <c r="N158" s="29"/>
      <c r="O158" s="29">
        <v>0</v>
      </c>
      <c r="P158" s="29"/>
      <c r="Q158" s="29"/>
      <c r="R158" s="29"/>
      <c r="S158" s="29"/>
      <c r="T158" s="29"/>
      <c r="U158" s="29">
        <v>0</v>
      </c>
      <c r="V158" s="29">
        <v>1</v>
      </c>
      <c r="W158" s="29">
        <v>10</v>
      </c>
      <c r="X158" s="35">
        <v>1</v>
      </c>
      <c r="Y158" s="63">
        <f t="shared" si="19"/>
        <v>9.0909090909090917</v>
      </c>
      <c r="Z158" s="35"/>
      <c r="AA158" s="35"/>
      <c r="AB158" s="35"/>
      <c r="AC158" s="35"/>
      <c r="AD158" s="35"/>
      <c r="AE158" s="35"/>
    </row>
    <row r="159" spans="1:31" s="36" customFormat="1" ht="15.75" x14ac:dyDescent="0.25">
      <c r="A159" s="5" t="s">
        <v>217</v>
      </c>
      <c r="B159" s="6" t="s">
        <v>183</v>
      </c>
      <c r="C159" s="11">
        <v>54.54</v>
      </c>
      <c r="D159" s="29">
        <v>6</v>
      </c>
      <c r="E159" s="29">
        <v>3</v>
      </c>
      <c r="F159" s="30">
        <f t="shared" si="17"/>
        <v>5.5005500550055007E-2</v>
      </c>
      <c r="G159" s="29">
        <v>0</v>
      </c>
      <c r="H159" s="29">
        <f t="shared" si="18"/>
        <v>0</v>
      </c>
      <c r="I159" s="29"/>
      <c r="J159" s="29"/>
      <c r="K159" s="29"/>
      <c r="L159" s="29"/>
      <c r="M159" s="29"/>
      <c r="N159" s="29"/>
      <c r="O159" s="29">
        <v>0</v>
      </c>
      <c r="P159" s="29"/>
      <c r="Q159" s="29"/>
      <c r="R159" s="29"/>
      <c r="S159" s="29"/>
      <c r="T159" s="29"/>
      <c r="U159" s="29">
        <v>0</v>
      </c>
      <c r="V159" s="29">
        <v>0</v>
      </c>
      <c r="W159" s="29">
        <v>10</v>
      </c>
      <c r="X159" s="35">
        <v>0</v>
      </c>
      <c r="Y159" s="63">
        <f t="shared" si="19"/>
        <v>0</v>
      </c>
      <c r="Z159" s="35"/>
      <c r="AA159" s="35"/>
      <c r="AB159" s="35"/>
      <c r="AC159" s="35"/>
      <c r="AD159" s="35"/>
      <c r="AE159" s="35"/>
    </row>
    <row r="160" spans="1:31" s="36" customFormat="1" ht="15.75" x14ac:dyDescent="0.25">
      <c r="A160" s="5" t="s">
        <v>219</v>
      </c>
      <c r="B160" s="10" t="s">
        <v>185</v>
      </c>
      <c r="C160" s="7">
        <v>35.200000000000003</v>
      </c>
      <c r="D160" s="29">
        <v>4</v>
      </c>
      <c r="E160" s="29">
        <v>1</v>
      </c>
      <c r="F160" s="30">
        <f t="shared" si="17"/>
        <v>2.8409090909090908E-2</v>
      </c>
      <c r="G160" s="29">
        <v>0</v>
      </c>
      <c r="H160" s="29">
        <f t="shared" si="18"/>
        <v>0</v>
      </c>
      <c r="I160" s="29"/>
      <c r="J160" s="29"/>
      <c r="K160" s="29"/>
      <c r="L160" s="29"/>
      <c r="M160" s="29"/>
      <c r="N160" s="29"/>
      <c r="O160" s="29">
        <v>0</v>
      </c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10</v>
      </c>
      <c r="X160" s="35">
        <v>0</v>
      </c>
      <c r="Y160" s="63">
        <f t="shared" si="19"/>
        <v>0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221</v>
      </c>
      <c r="B161" s="12" t="s">
        <v>186</v>
      </c>
      <c r="C161" s="11">
        <v>27.66</v>
      </c>
      <c r="D161" s="29">
        <v>4</v>
      </c>
      <c r="E161" s="29">
        <v>4</v>
      </c>
      <c r="F161" s="30">
        <f t="shared" si="17"/>
        <v>0.14461315979754158</v>
      </c>
      <c r="G161" s="29">
        <v>0</v>
      </c>
      <c r="H161" s="29">
        <v>0</v>
      </c>
      <c r="I161" s="29"/>
      <c r="J161" s="29"/>
      <c r="K161" s="29"/>
      <c r="L161" s="29"/>
      <c r="M161" s="29"/>
      <c r="N161" s="29"/>
      <c r="O161" s="29">
        <v>0</v>
      </c>
      <c r="P161" s="29"/>
      <c r="Q161" s="29"/>
      <c r="R161" s="29"/>
      <c r="S161" s="29"/>
      <c r="T161" s="29"/>
      <c r="U161" s="29">
        <v>0</v>
      </c>
      <c r="V161" s="29">
        <v>0</v>
      </c>
      <c r="W161" s="29">
        <v>10</v>
      </c>
      <c r="X161" s="35">
        <v>0</v>
      </c>
      <c r="Y161" s="63">
        <v>0</v>
      </c>
      <c r="Z161" s="35"/>
      <c r="AA161" s="35"/>
      <c r="AB161" s="35"/>
      <c r="AC161" s="35"/>
      <c r="AD161" s="35"/>
      <c r="AE161" s="35"/>
    </row>
    <row r="162" spans="1:31" s="36" customFormat="1" ht="15.75" x14ac:dyDescent="0.25">
      <c r="A162" s="5" t="s">
        <v>223</v>
      </c>
      <c r="B162" s="12" t="s">
        <v>187</v>
      </c>
      <c r="C162" s="11">
        <v>91.3</v>
      </c>
      <c r="D162" s="29">
        <v>27</v>
      </c>
      <c r="E162" s="29">
        <v>29</v>
      </c>
      <c r="F162" s="30">
        <f t="shared" si="17"/>
        <v>0.31763417305585984</v>
      </c>
      <c r="G162" s="29">
        <v>0</v>
      </c>
      <c r="H162" s="29">
        <f t="shared" si="18"/>
        <v>0</v>
      </c>
      <c r="I162" s="29"/>
      <c r="J162" s="29"/>
      <c r="K162" s="29"/>
      <c r="L162" s="29"/>
      <c r="M162" s="29"/>
      <c r="N162" s="29"/>
      <c r="O162" s="29">
        <v>0</v>
      </c>
      <c r="P162" s="29"/>
      <c r="Q162" s="29"/>
      <c r="R162" s="29"/>
      <c r="S162" s="29"/>
      <c r="T162" s="29"/>
      <c r="U162" s="29">
        <v>0</v>
      </c>
      <c r="V162" s="29">
        <v>2</v>
      </c>
      <c r="W162" s="29">
        <v>10</v>
      </c>
      <c r="X162" s="35">
        <v>2</v>
      </c>
      <c r="Y162" s="63">
        <f t="shared" si="19"/>
        <v>6.8965517241379306</v>
      </c>
      <c r="Z162" s="35"/>
      <c r="AA162" s="35"/>
      <c r="AB162" s="35"/>
      <c r="AC162" s="35"/>
      <c r="AD162" s="35"/>
      <c r="AE162" s="35"/>
    </row>
    <row r="163" spans="1:31" ht="15.75" customHeight="1" x14ac:dyDescent="0.25">
      <c r="A163" s="143" t="s">
        <v>303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</row>
    <row r="164" spans="1:31" s="36" customFormat="1" x14ac:dyDescent="0.25">
      <c r="A164" s="5" t="s">
        <v>228</v>
      </c>
      <c r="B164" s="6" t="s">
        <v>45</v>
      </c>
      <c r="C164" s="11">
        <v>855.32100000000003</v>
      </c>
      <c r="D164" s="39">
        <v>116</v>
      </c>
      <c r="E164" s="39">
        <v>117</v>
      </c>
      <c r="F164" s="40">
        <f>E164/C164</f>
        <v>0.13679074873643929</v>
      </c>
      <c r="G164" s="39">
        <v>11</v>
      </c>
      <c r="H164" s="39">
        <f>G164*100/D164</f>
        <v>9.4827586206896548</v>
      </c>
      <c r="I164" s="39">
        <v>0</v>
      </c>
      <c r="J164" s="39">
        <v>0</v>
      </c>
      <c r="K164" s="39">
        <v>0</v>
      </c>
      <c r="L164" s="39">
        <v>0</v>
      </c>
      <c r="M164" s="39">
        <v>11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f>O164*100/G164</f>
        <v>0</v>
      </c>
      <c r="V164" s="39">
        <v>11</v>
      </c>
      <c r="W164" s="39">
        <v>10</v>
      </c>
      <c r="X164" s="51">
        <v>11</v>
      </c>
      <c r="Y164" s="58">
        <f>X164*100/E164</f>
        <v>9.4017094017094021</v>
      </c>
      <c r="Z164" s="51">
        <v>0</v>
      </c>
      <c r="AA164" s="51">
        <v>0</v>
      </c>
      <c r="AB164" s="51">
        <v>0</v>
      </c>
      <c r="AC164" s="51">
        <v>0</v>
      </c>
      <c r="AD164" s="51">
        <v>11</v>
      </c>
      <c r="AE164" s="51">
        <v>0</v>
      </c>
    </row>
    <row r="165" spans="1:31" s="36" customFormat="1" ht="25.5" x14ac:dyDescent="0.25">
      <c r="A165" s="5" t="s">
        <v>229</v>
      </c>
      <c r="B165" s="17" t="s">
        <v>189</v>
      </c>
      <c r="C165" s="11">
        <v>40.64</v>
      </c>
      <c r="D165" s="39">
        <v>0</v>
      </c>
      <c r="E165" s="39">
        <v>0</v>
      </c>
      <c r="F165" s="40">
        <f t="shared" ref="F165:F175" si="20">E165/C165</f>
        <v>0</v>
      </c>
      <c r="G165" s="39">
        <v>0</v>
      </c>
      <c r="H165" s="39">
        <v>0</v>
      </c>
      <c r="I165" s="39"/>
      <c r="J165" s="39"/>
      <c r="K165" s="39"/>
      <c r="L165" s="39"/>
      <c r="M165" s="39"/>
      <c r="N165" s="39"/>
      <c r="O165" s="39">
        <v>0</v>
      </c>
      <c r="P165" s="39"/>
      <c r="Q165" s="39"/>
      <c r="R165" s="39"/>
      <c r="S165" s="39"/>
      <c r="T165" s="39"/>
      <c r="U165" s="39">
        <v>0</v>
      </c>
      <c r="V165" s="39">
        <v>0</v>
      </c>
      <c r="W165" s="39">
        <v>10</v>
      </c>
      <c r="X165" s="51">
        <v>0</v>
      </c>
      <c r="Y165" s="51">
        <v>0</v>
      </c>
      <c r="Z165" s="51"/>
      <c r="AA165" s="51"/>
      <c r="AB165" s="51"/>
      <c r="AC165" s="51"/>
      <c r="AD165" s="51"/>
      <c r="AE165" s="51"/>
    </row>
    <row r="166" spans="1:31" s="36" customFormat="1" x14ac:dyDescent="0.25">
      <c r="A166" s="5" t="s">
        <v>304</v>
      </c>
      <c r="B166" s="17" t="s">
        <v>190</v>
      </c>
      <c r="C166" s="11">
        <v>54.3</v>
      </c>
      <c r="D166" s="39">
        <v>0</v>
      </c>
      <c r="E166" s="39">
        <v>6</v>
      </c>
      <c r="F166" s="40">
        <f t="shared" si="20"/>
        <v>0.11049723756906078</v>
      </c>
      <c r="G166" s="39">
        <v>0</v>
      </c>
      <c r="H166" s="39">
        <v>0</v>
      </c>
      <c r="I166" s="39"/>
      <c r="J166" s="39"/>
      <c r="K166" s="39"/>
      <c r="L166" s="39"/>
      <c r="M166" s="39"/>
      <c r="N166" s="39"/>
      <c r="O166" s="39">
        <v>0</v>
      </c>
      <c r="P166" s="39"/>
      <c r="Q166" s="39"/>
      <c r="R166" s="39"/>
      <c r="S166" s="39"/>
      <c r="T166" s="39"/>
      <c r="U166" s="39">
        <v>0</v>
      </c>
      <c r="V166" s="39">
        <v>0</v>
      </c>
      <c r="W166" s="39">
        <v>10</v>
      </c>
      <c r="X166" s="51">
        <v>0</v>
      </c>
      <c r="Y166" s="51">
        <v>0</v>
      </c>
      <c r="Z166" s="51"/>
      <c r="AA166" s="51"/>
      <c r="AB166" s="51"/>
      <c r="AC166" s="51"/>
      <c r="AD166" s="51"/>
      <c r="AE166" s="51"/>
    </row>
    <row r="167" spans="1:31" s="36" customFormat="1" ht="25.5" x14ac:dyDescent="0.25">
      <c r="A167" s="5" t="s">
        <v>305</v>
      </c>
      <c r="B167" s="17" t="s">
        <v>191</v>
      </c>
      <c r="C167" s="11">
        <v>96.99</v>
      </c>
      <c r="D167" s="39">
        <v>19</v>
      </c>
      <c r="E167" s="39">
        <v>18</v>
      </c>
      <c r="F167" s="40">
        <f t="shared" si="20"/>
        <v>0.18558614290133005</v>
      </c>
      <c r="G167" s="39">
        <v>1</v>
      </c>
      <c r="H167" s="39">
        <f t="shared" ref="H167:H175" si="21">G167*100/D167</f>
        <v>5.2631578947368425</v>
      </c>
      <c r="I167" s="39"/>
      <c r="J167" s="39"/>
      <c r="K167" s="39"/>
      <c r="L167" s="39"/>
      <c r="M167" s="39"/>
      <c r="N167" s="39"/>
      <c r="O167" s="39">
        <v>0</v>
      </c>
      <c r="P167" s="39"/>
      <c r="Q167" s="39"/>
      <c r="R167" s="39"/>
      <c r="S167" s="39"/>
      <c r="T167" s="39"/>
      <c r="U167" s="39">
        <f>O167*100/G167</f>
        <v>0</v>
      </c>
      <c r="V167" s="39">
        <v>1</v>
      </c>
      <c r="W167" s="39">
        <v>10</v>
      </c>
      <c r="X167" s="51">
        <v>1</v>
      </c>
      <c r="Y167" s="58">
        <f t="shared" ref="Y167:Y175" si="22">X167*100/E167</f>
        <v>5.5555555555555554</v>
      </c>
      <c r="Z167" s="51"/>
      <c r="AA167" s="51"/>
      <c r="AB167" s="51"/>
      <c r="AC167" s="51"/>
      <c r="AD167" s="51"/>
      <c r="AE167" s="51"/>
    </row>
    <row r="168" spans="1:31" s="36" customFormat="1" x14ac:dyDescent="0.25">
      <c r="A168" s="5" t="s">
        <v>306</v>
      </c>
      <c r="B168" s="17" t="s">
        <v>192</v>
      </c>
      <c r="C168" s="11">
        <v>31.17</v>
      </c>
      <c r="D168" s="39">
        <v>6</v>
      </c>
      <c r="E168" s="39">
        <v>0</v>
      </c>
      <c r="F168" s="40">
        <f t="shared" si="20"/>
        <v>0</v>
      </c>
      <c r="G168" s="39">
        <v>0</v>
      </c>
      <c r="H168" s="39">
        <f t="shared" si="21"/>
        <v>0</v>
      </c>
      <c r="I168" s="39"/>
      <c r="J168" s="39"/>
      <c r="K168" s="39"/>
      <c r="L168" s="39"/>
      <c r="M168" s="39"/>
      <c r="N168" s="39"/>
      <c r="O168" s="39">
        <v>0</v>
      </c>
      <c r="P168" s="39"/>
      <c r="Q168" s="39"/>
      <c r="R168" s="39"/>
      <c r="S168" s="39"/>
      <c r="T168" s="39"/>
      <c r="U168" s="39">
        <v>0</v>
      </c>
      <c r="V168" s="39">
        <v>0</v>
      </c>
      <c r="W168" s="39">
        <v>0</v>
      </c>
      <c r="X168" s="51">
        <v>0</v>
      </c>
      <c r="Y168" s="58">
        <v>0</v>
      </c>
      <c r="Z168" s="51"/>
      <c r="AA168" s="51"/>
      <c r="AB168" s="51"/>
      <c r="AC168" s="51"/>
      <c r="AD168" s="51"/>
      <c r="AE168" s="51"/>
    </row>
    <row r="169" spans="1:31" s="36" customFormat="1" x14ac:dyDescent="0.25">
      <c r="A169" s="5" t="s">
        <v>307</v>
      </c>
      <c r="B169" s="17" t="s">
        <v>193</v>
      </c>
      <c r="C169" s="11">
        <v>15.47</v>
      </c>
      <c r="D169" s="39">
        <v>2</v>
      </c>
      <c r="E169" s="39">
        <v>1</v>
      </c>
      <c r="F169" s="40">
        <f t="shared" si="20"/>
        <v>6.464124111182934E-2</v>
      </c>
      <c r="G169" s="39">
        <v>0</v>
      </c>
      <c r="H169" s="39">
        <f t="shared" si="21"/>
        <v>0</v>
      </c>
      <c r="I169" s="39"/>
      <c r="J169" s="39"/>
      <c r="K169" s="39"/>
      <c r="L169" s="39"/>
      <c r="M169" s="39"/>
      <c r="N169" s="39"/>
      <c r="O169" s="39">
        <v>0</v>
      </c>
      <c r="P169" s="39"/>
      <c r="Q169" s="39"/>
      <c r="R169" s="39"/>
      <c r="S169" s="39"/>
      <c r="T169" s="39"/>
      <c r="U169" s="39">
        <v>0</v>
      </c>
      <c r="V169" s="39">
        <v>0</v>
      </c>
      <c r="W169" s="39">
        <v>10</v>
      </c>
      <c r="X169" s="51">
        <v>0</v>
      </c>
      <c r="Y169" s="58">
        <f t="shared" si="22"/>
        <v>0</v>
      </c>
      <c r="Z169" s="51"/>
      <c r="AA169" s="51"/>
      <c r="AB169" s="51"/>
      <c r="AC169" s="51"/>
      <c r="AD169" s="51"/>
      <c r="AE169" s="51"/>
    </row>
    <row r="170" spans="1:31" s="36" customFormat="1" x14ac:dyDescent="0.25">
      <c r="A170" s="5" t="s">
        <v>308</v>
      </c>
      <c r="B170" s="18" t="s">
        <v>194</v>
      </c>
      <c r="C170" s="11">
        <v>52.087000000000003</v>
      </c>
      <c r="D170" s="39">
        <v>2</v>
      </c>
      <c r="E170" s="39">
        <v>4</v>
      </c>
      <c r="F170" s="40">
        <f t="shared" si="20"/>
        <v>7.6794593660606286E-2</v>
      </c>
      <c r="G170" s="39">
        <v>0</v>
      </c>
      <c r="H170" s="39">
        <f t="shared" si="21"/>
        <v>0</v>
      </c>
      <c r="I170" s="39"/>
      <c r="J170" s="39"/>
      <c r="K170" s="39"/>
      <c r="L170" s="39"/>
      <c r="M170" s="39"/>
      <c r="N170" s="39"/>
      <c r="O170" s="39">
        <v>0</v>
      </c>
      <c r="P170" s="39"/>
      <c r="Q170" s="39"/>
      <c r="R170" s="39"/>
      <c r="S170" s="39"/>
      <c r="T170" s="39"/>
      <c r="U170" s="39">
        <v>0</v>
      </c>
      <c r="V170" s="39">
        <v>0</v>
      </c>
      <c r="W170" s="39">
        <v>10</v>
      </c>
      <c r="X170" s="51">
        <v>0</v>
      </c>
      <c r="Y170" s="58">
        <f t="shared" si="22"/>
        <v>0</v>
      </c>
      <c r="Z170" s="51"/>
      <c r="AA170" s="51"/>
      <c r="AB170" s="51"/>
      <c r="AC170" s="51"/>
      <c r="AD170" s="51"/>
      <c r="AE170" s="51"/>
    </row>
    <row r="171" spans="1:31" s="36" customFormat="1" x14ac:dyDescent="0.25">
      <c r="A171" s="5" t="s">
        <v>309</v>
      </c>
      <c r="B171" s="18" t="s">
        <v>195</v>
      </c>
      <c r="C171" s="9">
        <v>59.41</v>
      </c>
      <c r="D171" s="39">
        <v>3</v>
      </c>
      <c r="E171" s="39">
        <v>10</v>
      </c>
      <c r="F171" s="40">
        <f t="shared" si="20"/>
        <v>0.16832183134152501</v>
      </c>
      <c r="G171" s="39">
        <v>0</v>
      </c>
      <c r="H171" s="39">
        <f t="shared" si="21"/>
        <v>0</v>
      </c>
      <c r="I171" s="39"/>
      <c r="J171" s="39"/>
      <c r="K171" s="39"/>
      <c r="L171" s="39"/>
      <c r="M171" s="39"/>
      <c r="N171" s="39"/>
      <c r="O171" s="39">
        <v>0</v>
      </c>
      <c r="P171" s="39"/>
      <c r="Q171" s="39"/>
      <c r="R171" s="39"/>
      <c r="S171" s="39"/>
      <c r="T171" s="39"/>
      <c r="U171" s="39">
        <v>0</v>
      </c>
      <c r="V171" s="39">
        <v>1</v>
      </c>
      <c r="W171" s="39">
        <v>10</v>
      </c>
      <c r="X171" s="51">
        <v>1</v>
      </c>
      <c r="Y171" s="58">
        <f t="shared" si="22"/>
        <v>10</v>
      </c>
      <c r="Z171" s="51"/>
      <c r="AA171" s="51"/>
      <c r="AB171" s="51"/>
      <c r="AC171" s="51"/>
      <c r="AD171" s="51"/>
      <c r="AE171" s="51"/>
    </row>
    <row r="172" spans="1:31" s="36" customFormat="1" x14ac:dyDescent="0.25">
      <c r="A172" s="5" t="s">
        <v>310</v>
      </c>
      <c r="B172" s="18" t="s">
        <v>196</v>
      </c>
      <c r="C172" s="11">
        <v>56.618000000000002</v>
      </c>
      <c r="D172" s="39">
        <v>4</v>
      </c>
      <c r="E172" s="39">
        <v>3</v>
      </c>
      <c r="F172" s="40">
        <f t="shared" si="20"/>
        <v>5.2986682680419651E-2</v>
      </c>
      <c r="G172" s="39">
        <v>0</v>
      </c>
      <c r="H172" s="39">
        <f t="shared" si="21"/>
        <v>0</v>
      </c>
      <c r="I172" s="39"/>
      <c r="J172" s="39"/>
      <c r="K172" s="39"/>
      <c r="L172" s="39"/>
      <c r="M172" s="39"/>
      <c r="N172" s="39"/>
      <c r="O172" s="39">
        <v>0</v>
      </c>
      <c r="P172" s="39"/>
      <c r="Q172" s="39"/>
      <c r="R172" s="39"/>
      <c r="S172" s="39"/>
      <c r="T172" s="39"/>
      <c r="U172" s="39">
        <v>0</v>
      </c>
      <c r="V172" s="39">
        <v>0</v>
      </c>
      <c r="W172" s="39">
        <v>10</v>
      </c>
      <c r="X172" s="51">
        <v>0</v>
      </c>
      <c r="Y172" s="58">
        <f t="shared" si="22"/>
        <v>0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311</v>
      </c>
      <c r="B173" s="18" t="s">
        <v>197</v>
      </c>
      <c r="C173" s="7">
        <v>40.75</v>
      </c>
      <c r="D173" s="39">
        <v>6</v>
      </c>
      <c r="E173" s="39">
        <v>15</v>
      </c>
      <c r="F173" s="40">
        <f t="shared" si="20"/>
        <v>0.36809815950920244</v>
      </c>
      <c r="G173" s="39">
        <v>0</v>
      </c>
      <c r="H173" s="39">
        <f t="shared" si="21"/>
        <v>0</v>
      </c>
      <c r="I173" s="39"/>
      <c r="J173" s="39"/>
      <c r="K173" s="39"/>
      <c r="L173" s="39"/>
      <c r="M173" s="39"/>
      <c r="N173" s="39"/>
      <c r="O173" s="39">
        <v>0</v>
      </c>
      <c r="P173" s="39"/>
      <c r="Q173" s="39"/>
      <c r="R173" s="39"/>
      <c r="S173" s="39"/>
      <c r="T173" s="39"/>
      <c r="U173" s="39">
        <v>0</v>
      </c>
      <c r="V173" s="39">
        <v>1</v>
      </c>
      <c r="W173" s="39">
        <v>10</v>
      </c>
      <c r="X173" s="51">
        <v>1</v>
      </c>
      <c r="Y173" s="58">
        <f t="shared" si="22"/>
        <v>6.666666666666667</v>
      </c>
      <c r="Z173" s="51"/>
      <c r="AA173" s="51"/>
      <c r="AB173" s="51"/>
      <c r="AC173" s="51"/>
      <c r="AD173" s="51"/>
      <c r="AE173" s="51"/>
    </row>
    <row r="174" spans="1:31" s="36" customFormat="1" x14ac:dyDescent="0.25">
      <c r="A174" s="5" t="s">
        <v>312</v>
      </c>
      <c r="B174" s="19" t="s">
        <v>198</v>
      </c>
      <c r="C174" s="11">
        <v>57.71</v>
      </c>
      <c r="D174" s="39">
        <v>6</v>
      </c>
      <c r="E174" s="39">
        <v>5</v>
      </c>
      <c r="F174" s="40">
        <f t="shared" si="20"/>
        <v>8.6640097036908684E-2</v>
      </c>
      <c r="G174" s="39">
        <v>0</v>
      </c>
      <c r="H174" s="39">
        <f t="shared" si="21"/>
        <v>0</v>
      </c>
      <c r="I174" s="39"/>
      <c r="J174" s="39"/>
      <c r="K174" s="39"/>
      <c r="L174" s="39"/>
      <c r="M174" s="39"/>
      <c r="N174" s="39"/>
      <c r="O174" s="39">
        <v>0</v>
      </c>
      <c r="P174" s="39"/>
      <c r="Q174" s="39"/>
      <c r="R174" s="39"/>
      <c r="S174" s="39"/>
      <c r="T174" s="39"/>
      <c r="U174" s="39">
        <v>0</v>
      </c>
      <c r="V174" s="39">
        <v>0</v>
      </c>
      <c r="W174" s="39">
        <v>10</v>
      </c>
      <c r="X174" s="51">
        <v>0</v>
      </c>
      <c r="Y174" s="58">
        <f t="shared" si="22"/>
        <v>0</v>
      </c>
      <c r="Z174" s="51"/>
      <c r="AA174" s="51"/>
      <c r="AB174" s="51"/>
      <c r="AC174" s="51"/>
      <c r="AD174" s="51"/>
      <c r="AE174" s="51"/>
    </row>
    <row r="175" spans="1:31" s="36" customFormat="1" x14ac:dyDescent="0.25">
      <c r="A175" s="5" t="s">
        <v>313</v>
      </c>
      <c r="B175" s="19" t="s">
        <v>199</v>
      </c>
      <c r="C175" s="11">
        <v>69.009</v>
      </c>
      <c r="D175" s="39">
        <v>11</v>
      </c>
      <c r="E175" s="39">
        <v>13</v>
      </c>
      <c r="F175" s="40">
        <f t="shared" si="20"/>
        <v>0.18838122563723572</v>
      </c>
      <c r="G175" s="39">
        <v>1</v>
      </c>
      <c r="H175" s="39">
        <f t="shared" si="21"/>
        <v>9.0909090909090917</v>
      </c>
      <c r="I175" s="39"/>
      <c r="J175" s="39"/>
      <c r="K175" s="39"/>
      <c r="L175" s="39"/>
      <c r="M175" s="39"/>
      <c r="N175" s="39"/>
      <c r="O175" s="39">
        <v>0</v>
      </c>
      <c r="P175" s="39"/>
      <c r="Q175" s="39"/>
      <c r="R175" s="39"/>
      <c r="S175" s="39"/>
      <c r="T175" s="39"/>
      <c r="U175" s="39">
        <f>O175*100/G175</f>
        <v>0</v>
      </c>
      <c r="V175" s="39">
        <v>1</v>
      </c>
      <c r="W175" s="39">
        <v>10</v>
      </c>
      <c r="X175" s="51">
        <v>1</v>
      </c>
      <c r="Y175" s="58">
        <f t="shared" si="22"/>
        <v>7.6923076923076925</v>
      </c>
      <c r="Z175" s="51"/>
      <c r="AA175" s="51"/>
      <c r="AB175" s="51"/>
      <c r="AC175" s="51"/>
      <c r="AD175" s="51"/>
      <c r="AE175" s="51"/>
    </row>
    <row r="176" spans="1:31" ht="15.75" customHeight="1" x14ac:dyDescent="0.25">
      <c r="A176" s="143" t="s">
        <v>314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</row>
    <row r="177" spans="1:31" s="36" customFormat="1" x14ac:dyDescent="0.25">
      <c r="A177" s="5" t="s">
        <v>231</v>
      </c>
      <c r="B177" s="6" t="s">
        <v>26</v>
      </c>
      <c r="C177" s="11">
        <v>937.18</v>
      </c>
      <c r="D177" s="39">
        <v>48</v>
      </c>
      <c r="E177" s="39">
        <v>123</v>
      </c>
      <c r="F177" s="40">
        <f>E177/C177</f>
        <v>0.13124479822446061</v>
      </c>
      <c r="G177" s="44">
        <v>4</v>
      </c>
      <c r="H177" s="39">
        <f>G177*100/D177</f>
        <v>8.3333333333333339</v>
      </c>
      <c r="I177" s="39">
        <v>0</v>
      </c>
      <c r="J177" s="39">
        <v>0</v>
      </c>
      <c r="K177" s="39">
        <v>0</v>
      </c>
      <c r="L177" s="44">
        <v>0</v>
      </c>
      <c r="M177" s="39">
        <v>4</v>
      </c>
      <c r="N177" s="39">
        <v>0</v>
      </c>
      <c r="O177" s="39">
        <v>3</v>
      </c>
      <c r="P177" s="44">
        <v>0</v>
      </c>
      <c r="Q177" s="39">
        <v>0</v>
      </c>
      <c r="R177" s="44">
        <v>0</v>
      </c>
      <c r="S177" s="39">
        <v>3</v>
      </c>
      <c r="T177" s="39">
        <v>0</v>
      </c>
      <c r="U177" s="39">
        <f>O177*100/G177</f>
        <v>75</v>
      </c>
      <c r="V177" s="39">
        <v>12</v>
      </c>
      <c r="W177" s="39">
        <v>10</v>
      </c>
      <c r="X177" s="51">
        <v>12</v>
      </c>
      <c r="Y177" s="58">
        <f>X177*100/E177</f>
        <v>9.7560975609756095</v>
      </c>
      <c r="Z177" s="51">
        <v>0</v>
      </c>
      <c r="AA177" s="51">
        <v>0</v>
      </c>
      <c r="AB177" s="51">
        <v>0</v>
      </c>
      <c r="AC177" s="51">
        <v>0</v>
      </c>
      <c r="AD177" s="51">
        <v>12</v>
      </c>
      <c r="AE177" s="51">
        <v>0</v>
      </c>
    </row>
    <row r="178" spans="1:31" ht="38.25" x14ac:dyDescent="0.25">
      <c r="A178" s="5" t="s">
        <v>232</v>
      </c>
      <c r="B178" s="6" t="s">
        <v>202</v>
      </c>
      <c r="C178" s="11">
        <v>194.708</v>
      </c>
      <c r="D178" s="39">
        <v>12</v>
      </c>
      <c r="E178" s="39">
        <v>43</v>
      </c>
      <c r="F178" s="40">
        <f>E178/C178</f>
        <v>0.22084351952667586</v>
      </c>
      <c r="G178" s="44">
        <v>0</v>
      </c>
      <c r="H178" s="39">
        <f>G178*100/D178</f>
        <v>0</v>
      </c>
      <c r="I178" s="39"/>
      <c r="J178" s="39"/>
      <c r="K178" s="39"/>
      <c r="L178" s="44"/>
      <c r="M178" s="39"/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4</v>
      </c>
      <c r="W178" s="39">
        <v>10</v>
      </c>
      <c r="X178" s="51">
        <v>4</v>
      </c>
      <c r="Y178" s="57">
        <f>X178*100/E178</f>
        <v>9.3023255813953494</v>
      </c>
      <c r="Z178" s="37"/>
      <c r="AA178" s="37"/>
      <c r="AB178" s="37"/>
      <c r="AC178" s="37"/>
      <c r="AD178" s="37"/>
      <c r="AE178" s="37"/>
    </row>
    <row r="179" spans="1:31" ht="38.25" x14ac:dyDescent="0.25">
      <c r="A179" s="5" t="s">
        <v>234</v>
      </c>
      <c r="B179" s="6" t="s">
        <v>204</v>
      </c>
      <c r="C179" s="11">
        <v>79.358000000000004</v>
      </c>
      <c r="D179" s="39">
        <v>0</v>
      </c>
      <c r="E179" s="39">
        <v>4</v>
      </c>
      <c r="F179" s="40">
        <f>E179/C179</f>
        <v>5.040449608105043E-2</v>
      </c>
      <c r="G179" s="44">
        <v>0</v>
      </c>
      <c r="H179" s="39">
        <v>0</v>
      </c>
      <c r="I179" s="39"/>
      <c r="J179" s="39"/>
      <c r="K179" s="39"/>
      <c r="L179" s="44"/>
      <c r="M179" s="39"/>
      <c r="N179" s="39"/>
      <c r="O179" s="39">
        <v>0</v>
      </c>
      <c r="P179" s="44"/>
      <c r="Q179" s="39"/>
      <c r="R179" s="44"/>
      <c r="S179" s="39"/>
      <c r="T179" s="39"/>
      <c r="U179" s="39">
        <v>0</v>
      </c>
      <c r="V179" s="39">
        <v>0</v>
      </c>
      <c r="W179" s="39">
        <v>10</v>
      </c>
      <c r="X179" s="51">
        <v>0</v>
      </c>
      <c r="Y179" s="57">
        <f>X179*100/E179</f>
        <v>0</v>
      </c>
      <c r="Z179" s="37"/>
      <c r="AA179" s="37"/>
      <c r="AB179" s="37"/>
      <c r="AC179" s="37"/>
      <c r="AD179" s="37"/>
      <c r="AE179" s="37"/>
    </row>
    <row r="180" spans="1:31" x14ac:dyDescent="0.25">
      <c r="A180" s="5" t="s">
        <v>236</v>
      </c>
      <c r="B180" s="6" t="s">
        <v>106</v>
      </c>
      <c r="C180" s="11">
        <v>69.006</v>
      </c>
      <c r="D180" s="39">
        <v>55</v>
      </c>
      <c r="E180" s="39">
        <v>45</v>
      </c>
      <c r="F180" s="40">
        <f>E180/C180</f>
        <v>0.65211720719937394</v>
      </c>
      <c r="G180" s="44">
        <v>5</v>
      </c>
      <c r="H180" s="39">
        <f>G180*100/D180</f>
        <v>9.0909090909090917</v>
      </c>
      <c r="I180" s="39"/>
      <c r="J180" s="39"/>
      <c r="K180" s="39"/>
      <c r="L180" s="44"/>
      <c r="M180" s="39"/>
      <c r="N180" s="39"/>
      <c r="O180" s="39">
        <v>5</v>
      </c>
      <c r="P180" s="44"/>
      <c r="Q180" s="39"/>
      <c r="R180" s="44"/>
      <c r="S180" s="39"/>
      <c r="T180" s="39"/>
      <c r="U180" s="39">
        <f>O180*100/G180</f>
        <v>100</v>
      </c>
      <c r="V180" s="39">
        <v>4</v>
      </c>
      <c r="W180" s="39">
        <v>10</v>
      </c>
      <c r="X180" s="51">
        <v>4</v>
      </c>
      <c r="Y180" s="57">
        <f>X180*100/E180</f>
        <v>8.8888888888888893</v>
      </c>
      <c r="Z180" s="37"/>
      <c r="AA180" s="37"/>
      <c r="AB180" s="37"/>
      <c r="AC180" s="37"/>
      <c r="AD180" s="37"/>
      <c r="AE180" s="37"/>
    </row>
    <row r="181" spans="1:31" ht="15.75" customHeight="1" x14ac:dyDescent="0.25">
      <c r="A181" s="143" t="s">
        <v>315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</row>
    <row r="182" spans="1:31" ht="15.75" x14ac:dyDescent="0.25">
      <c r="A182" s="5" t="s">
        <v>239</v>
      </c>
      <c r="B182" s="6" t="s">
        <v>45</v>
      </c>
      <c r="C182" s="11">
        <v>191.70400000000001</v>
      </c>
      <c r="D182" s="29">
        <v>2</v>
      </c>
      <c r="E182" s="29">
        <v>7</v>
      </c>
      <c r="F182" s="30">
        <f>E182/C182</f>
        <v>3.6514626716187451E-2</v>
      </c>
      <c r="G182" s="29">
        <v>0</v>
      </c>
      <c r="H182" s="29">
        <f>G182*100/D182</f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10</v>
      </c>
      <c r="X182" s="42">
        <v>0</v>
      </c>
      <c r="Y182" s="42">
        <v>0</v>
      </c>
      <c r="Z182" s="4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</row>
    <row r="183" spans="1:31" ht="38.25" x14ac:dyDescent="0.25">
      <c r="A183" s="5" t="s">
        <v>240</v>
      </c>
      <c r="B183" s="6" t="s">
        <v>208</v>
      </c>
      <c r="C183" s="11">
        <v>89.71</v>
      </c>
      <c r="D183" s="29">
        <v>16</v>
      </c>
      <c r="E183" s="29">
        <v>11</v>
      </c>
      <c r="F183" s="30">
        <f t="shared" ref="F183:F194" si="23">E183/C183</f>
        <v>0.12261732248355814</v>
      </c>
      <c r="G183" s="29">
        <v>1</v>
      </c>
      <c r="H183" s="29">
        <f t="shared" ref="H183:H194" si="24">G183*100/D183</f>
        <v>6.25</v>
      </c>
      <c r="I183" s="29"/>
      <c r="J183" s="29"/>
      <c r="K183" s="29"/>
      <c r="L183" s="29"/>
      <c r="M183" s="29"/>
      <c r="N183" s="29"/>
      <c r="O183" s="29">
        <v>1</v>
      </c>
      <c r="P183" s="29"/>
      <c r="Q183" s="29"/>
      <c r="R183" s="29"/>
      <c r="S183" s="29"/>
      <c r="T183" s="29"/>
      <c r="U183" s="29">
        <f t="shared" ref="U183:U190" si="25">O183*100/G183</f>
        <v>100</v>
      </c>
      <c r="V183" s="29">
        <v>1</v>
      </c>
      <c r="W183" s="29">
        <v>10</v>
      </c>
      <c r="X183" s="42">
        <v>0</v>
      </c>
      <c r="Y183" s="50">
        <f t="shared" ref="Y183:Y194" si="26">X183*100/E183</f>
        <v>0</v>
      </c>
      <c r="Z183" s="42"/>
      <c r="AA183" s="32"/>
      <c r="AB183" s="32"/>
      <c r="AC183" s="32"/>
      <c r="AD183" s="32"/>
      <c r="AE183" s="32"/>
    </row>
    <row r="184" spans="1:31" ht="38.25" x14ac:dyDescent="0.25">
      <c r="A184" s="5" t="s">
        <v>242</v>
      </c>
      <c r="B184" s="6" t="s">
        <v>210</v>
      </c>
      <c r="C184" s="9">
        <v>105.1</v>
      </c>
      <c r="D184" s="29">
        <v>9</v>
      </c>
      <c r="E184" s="29">
        <v>8</v>
      </c>
      <c r="F184" s="30">
        <f t="shared" si="23"/>
        <v>7.6117982873453852E-2</v>
      </c>
      <c r="G184" s="29">
        <v>0</v>
      </c>
      <c r="H184" s="29">
        <f t="shared" si="24"/>
        <v>0</v>
      </c>
      <c r="I184" s="29"/>
      <c r="J184" s="29"/>
      <c r="K184" s="29"/>
      <c r="L184" s="29"/>
      <c r="M184" s="29"/>
      <c r="N184" s="29"/>
      <c r="O184" s="29">
        <v>0</v>
      </c>
      <c r="P184" s="29"/>
      <c r="Q184" s="29"/>
      <c r="R184" s="29"/>
      <c r="S184" s="29"/>
      <c r="T184" s="29"/>
      <c r="U184" s="29">
        <v>0</v>
      </c>
      <c r="V184" s="29">
        <v>0</v>
      </c>
      <c r="W184" s="29">
        <v>10</v>
      </c>
      <c r="X184" s="42">
        <v>0</v>
      </c>
      <c r="Y184" s="50">
        <f t="shared" si="26"/>
        <v>0</v>
      </c>
      <c r="Z184" s="42"/>
      <c r="AA184" s="32"/>
      <c r="AB184" s="32"/>
      <c r="AC184" s="32"/>
      <c r="AD184" s="32"/>
      <c r="AE184" s="32"/>
    </row>
    <row r="185" spans="1:31" ht="38.25" x14ac:dyDescent="0.25">
      <c r="A185" s="5" t="s">
        <v>316</v>
      </c>
      <c r="B185" s="6" t="s">
        <v>212</v>
      </c>
      <c r="C185" s="9">
        <v>122.196</v>
      </c>
      <c r="D185" s="29">
        <v>18</v>
      </c>
      <c r="E185" s="29">
        <v>20</v>
      </c>
      <c r="F185" s="30">
        <f t="shared" si="23"/>
        <v>0.16367147860813774</v>
      </c>
      <c r="G185" s="29">
        <v>1</v>
      </c>
      <c r="H185" s="29">
        <f t="shared" si="24"/>
        <v>5.5555555555555554</v>
      </c>
      <c r="I185" s="29"/>
      <c r="J185" s="29"/>
      <c r="K185" s="29"/>
      <c r="L185" s="29"/>
      <c r="M185" s="29"/>
      <c r="N185" s="29"/>
      <c r="O185" s="29">
        <v>1</v>
      </c>
      <c r="P185" s="29"/>
      <c r="Q185" s="29"/>
      <c r="R185" s="29"/>
      <c r="S185" s="29"/>
      <c r="T185" s="29"/>
      <c r="U185" s="29">
        <f t="shared" si="25"/>
        <v>100</v>
      </c>
      <c r="V185" s="29">
        <v>2</v>
      </c>
      <c r="W185" s="29">
        <v>10</v>
      </c>
      <c r="X185" s="42">
        <v>2</v>
      </c>
      <c r="Y185" s="50">
        <f t="shared" si="26"/>
        <v>10</v>
      </c>
      <c r="Z185" s="42"/>
      <c r="AA185" s="32"/>
      <c r="AB185" s="32"/>
      <c r="AC185" s="32"/>
      <c r="AD185" s="32"/>
      <c r="AE185" s="32"/>
    </row>
    <row r="186" spans="1:31" ht="38.25" x14ac:dyDescent="0.25">
      <c r="A186" s="5" t="s">
        <v>317</v>
      </c>
      <c r="B186" s="6" t="s">
        <v>214</v>
      </c>
      <c r="C186" s="11">
        <v>78.5</v>
      </c>
      <c r="D186" s="29">
        <v>9</v>
      </c>
      <c r="E186" s="29">
        <v>12</v>
      </c>
      <c r="F186" s="30">
        <f t="shared" si="23"/>
        <v>0.15286624203821655</v>
      </c>
      <c r="G186" s="29">
        <v>0</v>
      </c>
      <c r="H186" s="29">
        <f t="shared" si="24"/>
        <v>0</v>
      </c>
      <c r="I186" s="29"/>
      <c r="J186" s="29"/>
      <c r="K186" s="29"/>
      <c r="L186" s="29"/>
      <c r="M186" s="29"/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1</v>
      </c>
      <c r="W186" s="29">
        <v>10</v>
      </c>
      <c r="X186" s="42">
        <v>1</v>
      </c>
      <c r="Y186" s="50">
        <f t="shared" si="26"/>
        <v>8.3333333333333339</v>
      </c>
      <c r="Z186" s="42"/>
      <c r="AA186" s="32"/>
      <c r="AB186" s="32"/>
      <c r="AC186" s="32"/>
      <c r="AD186" s="32"/>
      <c r="AE186" s="32"/>
    </row>
    <row r="187" spans="1:31" ht="38.25" x14ac:dyDescent="0.25">
      <c r="A187" s="5" t="s">
        <v>318</v>
      </c>
      <c r="B187" s="6" t="s">
        <v>216</v>
      </c>
      <c r="C187" s="7">
        <v>81</v>
      </c>
      <c r="D187" s="29">
        <v>10</v>
      </c>
      <c r="E187" s="29">
        <v>7</v>
      </c>
      <c r="F187" s="30">
        <f t="shared" si="23"/>
        <v>8.6419753086419748E-2</v>
      </c>
      <c r="G187" s="29">
        <v>1</v>
      </c>
      <c r="H187" s="29">
        <f t="shared" si="24"/>
        <v>10</v>
      </c>
      <c r="I187" s="29"/>
      <c r="J187" s="29"/>
      <c r="K187" s="29"/>
      <c r="L187" s="29"/>
      <c r="M187" s="29"/>
      <c r="N187" s="29"/>
      <c r="O187" s="29">
        <v>1</v>
      </c>
      <c r="P187" s="29"/>
      <c r="Q187" s="29"/>
      <c r="R187" s="29"/>
      <c r="S187" s="29"/>
      <c r="T187" s="29"/>
      <c r="U187" s="29">
        <f t="shared" si="25"/>
        <v>100</v>
      </c>
      <c r="V187" s="29">
        <v>0</v>
      </c>
      <c r="W187" s="29">
        <v>10</v>
      </c>
      <c r="X187" s="42">
        <v>0</v>
      </c>
      <c r="Y187" s="50">
        <f t="shared" si="26"/>
        <v>0</v>
      </c>
      <c r="Z187" s="42"/>
      <c r="AA187" s="32"/>
      <c r="AB187" s="32"/>
      <c r="AC187" s="32"/>
      <c r="AD187" s="32"/>
      <c r="AE187" s="32"/>
    </row>
    <row r="188" spans="1:31" ht="38.25" x14ac:dyDescent="0.25">
      <c r="A188" s="5" t="s">
        <v>319</v>
      </c>
      <c r="B188" s="6" t="s">
        <v>218</v>
      </c>
      <c r="C188" s="11">
        <v>49.628</v>
      </c>
      <c r="D188" s="29">
        <v>16</v>
      </c>
      <c r="E188" s="29">
        <v>21</v>
      </c>
      <c r="F188" s="30">
        <f t="shared" si="23"/>
        <v>0.42314822277746433</v>
      </c>
      <c r="G188" s="29">
        <v>1</v>
      </c>
      <c r="H188" s="29">
        <f t="shared" si="24"/>
        <v>6.25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f t="shared" si="25"/>
        <v>0</v>
      </c>
      <c r="V188" s="29">
        <v>2</v>
      </c>
      <c r="W188" s="29">
        <v>10</v>
      </c>
      <c r="X188" s="42">
        <v>2</v>
      </c>
      <c r="Y188" s="50">
        <f t="shared" si="26"/>
        <v>9.5238095238095237</v>
      </c>
      <c r="Z188" s="42"/>
      <c r="AA188" s="32"/>
      <c r="AB188" s="32"/>
      <c r="AC188" s="32"/>
      <c r="AD188" s="32"/>
      <c r="AE188" s="32"/>
    </row>
    <row r="189" spans="1:31" ht="38.25" x14ac:dyDescent="0.25">
      <c r="A189" s="5" t="s">
        <v>320</v>
      </c>
      <c r="B189" s="6" t="s">
        <v>220</v>
      </c>
      <c r="C189" s="11">
        <v>66.254999999999995</v>
      </c>
      <c r="D189" s="29">
        <v>0</v>
      </c>
      <c r="E189" s="29">
        <v>5</v>
      </c>
      <c r="F189" s="30">
        <f t="shared" si="23"/>
        <v>7.5466002565844098E-2</v>
      </c>
      <c r="G189" s="29">
        <v>0</v>
      </c>
      <c r="H189" s="29" t="e">
        <f t="shared" si="24"/>
        <v>#DIV/0!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42">
        <v>0</v>
      </c>
      <c r="Y189" s="50">
        <v>0</v>
      </c>
      <c r="Z189" s="42"/>
      <c r="AA189" s="32"/>
      <c r="AB189" s="32"/>
      <c r="AC189" s="32"/>
      <c r="AD189" s="32"/>
      <c r="AE189" s="32"/>
    </row>
    <row r="190" spans="1:31" ht="38.25" x14ac:dyDescent="0.25">
      <c r="A190" s="5" t="s">
        <v>321</v>
      </c>
      <c r="B190" s="6" t="s">
        <v>222</v>
      </c>
      <c r="C190" s="11">
        <v>34.526000000000003</v>
      </c>
      <c r="D190" s="29">
        <v>25</v>
      </c>
      <c r="E190" s="29">
        <v>20</v>
      </c>
      <c r="F190" s="30">
        <f t="shared" si="23"/>
        <v>0.57927359091699004</v>
      </c>
      <c r="G190" s="29">
        <v>2</v>
      </c>
      <c r="H190" s="29">
        <f t="shared" si="24"/>
        <v>8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f t="shared" si="25"/>
        <v>0</v>
      </c>
      <c r="V190" s="29">
        <v>2</v>
      </c>
      <c r="W190" s="29">
        <v>10</v>
      </c>
      <c r="X190" s="42">
        <v>2</v>
      </c>
      <c r="Y190" s="50">
        <f t="shared" si="26"/>
        <v>10</v>
      </c>
      <c r="Z190" s="42"/>
      <c r="AA190" s="32"/>
      <c r="AB190" s="32"/>
      <c r="AC190" s="32"/>
      <c r="AD190" s="32"/>
      <c r="AE190" s="32"/>
    </row>
    <row r="191" spans="1:31" ht="15.75" x14ac:dyDescent="0.25">
      <c r="A191" s="5" t="s">
        <v>322</v>
      </c>
      <c r="B191" s="6" t="s">
        <v>224</v>
      </c>
      <c r="C191" s="11">
        <v>12.46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10</v>
      </c>
      <c r="X191" s="29">
        <v>0</v>
      </c>
      <c r="Y191" s="29">
        <v>0</v>
      </c>
      <c r="Z191" s="42"/>
      <c r="AA191" s="32"/>
      <c r="AB191" s="32"/>
      <c r="AC191" s="32"/>
      <c r="AD191" s="32"/>
      <c r="AE191" s="32"/>
    </row>
    <row r="192" spans="1:31" ht="15.75" x14ac:dyDescent="0.25">
      <c r="A192" s="5" t="s">
        <v>323</v>
      </c>
      <c r="B192" s="6" t="s">
        <v>225</v>
      </c>
      <c r="C192" s="11">
        <v>11.24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10</v>
      </c>
      <c r="X192" s="29">
        <v>0</v>
      </c>
      <c r="Y192" s="29">
        <v>0</v>
      </c>
      <c r="Z192" s="42"/>
      <c r="AA192" s="32"/>
      <c r="AB192" s="32"/>
      <c r="AC192" s="32"/>
      <c r="AD192" s="32"/>
      <c r="AE192" s="32"/>
    </row>
    <row r="193" spans="1:31" ht="15.75" x14ac:dyDescent="0.25">
      <c r="A193" s="5" t="s">
        <v>324</v>
      </c>
      <c r="B193" s="6" t="s">
        <v>226</v>
      </c>
      <c r="C193" s="7">
        <v>15.074999999999999</v>
      </c>
      <c r="D193" s="29">
        <v>1</v>
      </c>
      <c r="E193" s="29">
        <v>0</v>
      </c>
      <c r="F193" s="33">
        <f t="shared" si="23"/>
        <v>0</v>
      </c>
      <c r="G193" s="29">
        <v>0</v>
      </c>
      <c r="H193" s="29">
        <f t="shared" si="24"/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10</v>
      </c>
      <c r="X193" s="42">
        <v>0</v>
      </c>
      <c r="Y193" s="50">
        <v>0</v>
      </c>
      <c r="Z193" s="42"/>
      <c r="AA193" s="32"/>
      <c r="AB193" s="32"/>
      <c r="AC193" s="32"/>
      <c r="AD193" s="32"/>
      <c r="AE193" s="32"/>
    </row>
    <row r="194" spans="1:31" ht="15.75" x14ac:dyDescent="0.25">
      <c r="A194" s="5" t="s">
        <v>325</v>
      </c>
      <c r="B194" s="6" t="s">
        <v>227</v>
      </c>
      <c r="C194" s="11">
        <v>48.601999999999997</v>
      </c>
      <c r="D194" s="29">
        <v>3</v>
      </c>
      <c r="E194" s="29">
        <v>5</v>
      </c>
      <c r="F194" s="30">
        <f t="shared" si="23"/>
        <v>0.10287642483848403</v>
      </c>
      <c r="G194" s="29">
        <v>0</v>
      </c>
      <c r="H194" s="29">
        <f t="shared" si="24"/>
        <v>0</v>
      </c>
      <c r="I194" s="29"/>
      <c r="J194" s="29"/>
      <c r="K194" s="29"/>
      <c r="L194" s="29"/>
      <c r="M194" s="29"/>
      <c r="N194" s="29"/>
      <c r="O194" s="29">
        <v>0</v>
      </c>
      <c r="P194" s="29"/>
      <c r="Q194" s="29"/>
      <c r="R194" s="29"/>
      <c r="S194" s="29"/>
      <c r="T194" s="29"/>
      <c r="U194" s="29">
        <v>0</v>
      </c>
      <c r="V194" s="29">
        <v>0</v>
      </c>
      <c r="W194" s="29">
        <v>10</v>
      </c>
      <c r="X194" s="42">
        <v>0</v>
      </c>
      <c r="Y194" s="50">
        <f t="shared" si="26"/>
        <v>0</v>
      </c>
      <c r="Z194" s="42"/>
      <c r="AA194" s="32"/>
      <c r="AB194" s="32"/>
      <c r="AC194" s="32"/>
      <c r="AD194" s="32"/>
      <c r="AE194" s="32"/>
    </row>
    <row r="195" spans="1:31" ht="15.75" customHeight="1" x14ac:dyDescent="0.25">
      <c r="A195" s="143" t="s">
        <v>326</v>
      </c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</row>
    <row r="196" spans="1:31" ht="15.75" x14ac:dyDescent="0.25">
      <c r="A196" s="5" t="s">
        <v>244</v>
      </c>
      <c r="B196" s="6" t="s">
        <v>45</v>
      </c>
      <c r="C196" s="11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</row>
    <row r="197" spans="1:31" ht="38.25" x14ac:dyDescent="0.25">
      <c r="A197" s="5" t="s">
        <v>245</v>
      </c>
      <c r="B197" s="6" t="s">
        <v>230</v>
      </c>
      <c r="C197" s="11">
        <v>384.79300000000001</v>
      </c>
      <c r="D197" s="29">
        <v>41</v>
      </c>
      <c r="E197" s="29">
        <v>36</v>
      </c>
      <c r="F197" s="30">
        <v>0.09</v>
      </c>
      <c r="G197" s="29">
        <v>4</v>
      </c>
      <c r="H197" s="29">
        <v>10</v>
      </c>
      <c r="I197" s="29"/>
      <c r="J197" s="29"/>
      <c r="K197" s="29"/>
      <c r="L197" s="29"/>
      <c r="M197" s="29"/>
      <c r="N197" s="29"/>
      <c r="O197" s="29">
        <v>0</v>
      </c>
      <c r="P197" s="29"/>
      <c r="Q197" s="29"/>
      <c r="R197" s="29"/>
      <c r="S197" s="29"/>
      <c r="T197" s="29"/>
      <c r="U197" s="29">
        <v>0</v>
      </c>
      <c r="V197" s="29">
        <v>3</v>
      </c>
      <c r="W197" s="29">
        <v>10</v>
      </c>
      <c r="X197" s="42">
        <v>2</v>
      </c>
      <c r="Y197" s="32">
        <v>7</v>
      </c>
      <c r="Z197" s="32"/>
      <c r="AA197" s="32"/>
      <c r="AB197" s="32"/>
      <c r="AC197" s="32"/>
      <c r="AD197" s="23"/>
      <c r="AE197" s="23"/>
    </row>
    <row r="198" spans="1:31" ht="15.75" customHeight="1" x14ac:dyDescent="0.25">
      <c r="A198" s="143" t="s">
        <v>327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</row>
    <row r="199" spans="1:31" s="36" customFormat="1" x14ac:dyDescent="0.25">
      <c r="A199" s="5" t="s">
        <v>251</v>
      </c>
      <c r="B199" s="6" t="s">
        <v>26</v>
      </c>
      <c r="C199" s="11">
        <v>247.73150000000001</v>
      </c>
      <c r="D199" s="39">
        <v>11</v>
      </c>
      <c r="E199" s="39">
        <v>9</v>
      </c>
      <c r="F199" s="39">
        <f>E199/C199</f>
        <v>3.6329655292120705E-2</v>
      </c>
      <c r="G199" s="39">
        <v>1</v>
      </c>
      <c r="H199" s="39">
        <f>G199*100/D199</f>
        <v>9.0909090909090917</v>
      </c>
      <c r="I199" s="39">
        <v>0</v>
      </c>
      <c r="J199" s="39">
        <v>0</v>
      </c>
      <c r="K199" s="39">
        <v>0</v>
      </c>
      <c r="L199" s="39">
        <v>0</v>
      </c>
      <c r="M199" s="39">
        <v>1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</row>
    <row r="200" spans="1:31" ht="38.25" x14ac:dyDescent="0.25">
      <c r="A200" s="5" t="s">
        <v>328</v>
      </c>
      <c r="B200" s="6" t="s">
        <v>233</v>
      </c>
      <c r="C200" s="11">
        <v>201.547</v>
      </c>
      <c r="D200" s="39">
        <v>3</v>
      </c>
      <c r="E200" s="39">
        <v>9</v>
      </c>
      <c r="F200" s="73">
        <f>E200/C200</f>
        <v>4.4654596694567519E-2</v>
      </c>
      <c r="G200" s="39">
        <v>0</v>
      </c>
      <c r="H200" s="39">
        <v>0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v>0</v>
      </c>
      <c r="V200" s="39">
        <v>0</v>
      </c>
      <c r="W200" s="39">
        <v>10</v>
      </c>
      <c r="X200" s="51">
        <v>0</v>
      </c>
      <c r="Y200" s="58">
        <f>X200*100/E200</f>
        <v>0</v>
      </c>
      <c r="Z200" s="37"/>
      <c r="AA200" s="37"/>
      <c r="AB200" s="37"/>
      <c r="AC200" s="37"/>
      <c r="AD200" s="37"/>
      <c r="AE200" s="37"/>
    </row>
    <row r="201" spans="1:31" ht="38.25" x14ac:dyDescent="0.25">
      <c r="A201" s="5" t="s">
        <v>329</v>
      </c>
      <c r="B201" s="6" t="s">
        <v>235</v>
      </c>
      <c r="C201" s="11">
        <v>131.56899999999999</v>
      </c>
      <c r="D201" s="39">
        <v>26</v>
      </c>
      <c r="E201" s="39">
        <v>27</v>
      </c>
      <c r="F201" s="73">
        <f>E201/C201</f>
        <v>0.20521551429288057</v>
      </c>
      <c r="G201" s="39">
        <v>2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2</v>
      </c>
      <c r="W201" s="39">
        <v>10</v>
      </c>
      <c r="X201" s="51">
        <v>2</v>
      </c>
      <c r="Y201" s="58">
        <f>X201*100/E201</f>
        <v>7.4074074074074074</v>
      </c>
      <c r="Z201" s="37"/>
      <c r="AA201" s="37"/>
      <c r="AB201" s="37"/>
      <c r="AC201" s="37"/>
      <c r="AD201" s="37"/>
      <c r="AE201" s="37"/>
    </row>
    <row r="202" spans="1:31" x14ac:dyDescent="0.25">
      <c r="A202" s="5" t="s">
        <v>330</v>
      </c>
      <c r="B202" s="6" t="s">
        <v>237</v>
      </c>
      <c r="C202" s="11">
        <v>7.78</v>
      </c>
      <c r="D202" s="39">
        <v>0</v>
      </c>
      <c r="E202" s="39">
        <v>0</v>
      </c>
      <c r="F202" s="39">
        <f>E202/C202</f>
        <v>0</v>
      </c>
      <c r="G202" s="39">
        <v>0</v>
      </c>
      <c r="H202" s="39"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0</v>
      </c>
      <c r="W202" s="39">
        <v>0</v>
      </c>
      <c r="X202" s="51">
        <v>0</v>
      </c>
      <c r="Y202" s="58">
        <v>0</v>
      </c>
      <c r="Z202" s="37"/>
      <c r="AA202" s="37"/>
      <c r="AB202" s="37"/>
      <c r="AC202" s="37"/>
      <c r="AD202" s="37"/>
      <c r="AE202" s="37"/>
    </row>
    <row r="203" spans="1:31" x14ac:dyDescent="0.25">
      <c r="A203" s="5" t="s">
        <v>331</v>
      </c>
      <c r="B203" s="6" t="s">
        <v>238</v>
      </c>
      <c r="C203" s="11">
        <v>4.37</v>
      </c>
      <c r="D203" s="39">
        <v>0</v>
      </c>
      <c r="E203" s="39">
        <v>0</v>
      </c>
      <c r="F203" s="39">
        <f>E203/C203</f>
        <v>0</v>
      </c>
      <c r="G203" s="39">
        <v>0</v>
      </c>
      <c r="H203" s="39">
        <v>0</v>
      </c>
      <c r="I203" s="39"/>
      <c r="J203" s="39"/>
      <c r="K203" s="39"/>
      <c r="L203" s="39"/>
      <c r="M203" s="39"/>
      <c r="N203" s="39"/>
      <c r="O203" s="39">
        <v>0</v>
      </c>
      <c r="P203" s="39"/>
      <c r="Q203" s="39"/>
      <c r="R203" s="39"/>
      <c r="S203" s="39"/>
      <c r="T203" s="39"/>
      <c r="U203" s="39">
        <v>0</v>
      </c>
      <c r="V203" s="39">
        <v>0</v>
      </c>
      <c r="W203" s="39">
        <v>0</v>
      </c>
      <c r="X203" s="51">
        <v>0</v>
      </c>
      <c r="Y203" s="58">
        <v>0</v>
      </c>
      <c r="Z203" s="37"/>
      <c r="AA203" s="37"/>
      <c r="AB203" s="37"/>
      <c r="AC203" s="37"/>
      <c r="AD203" s="37"/>
      <c r="AE203" s="37"/>
    </row>
    <row r="204" spans="1:31" ht="15" customHeight="1" x14ac:dyDescent="0.25">
      <c r="A204" s="144" t="s">
        <v>252</v>
      </c>
      <c r="B204" s="144"/>
      <c r="C204" s="144"/>
      <c r="D204" s="8"/>
      <c r="E204" s="8"/>
      <c r="F204" s="8"/>
      <c r="G204" s="8"/>
      <c r="H204" s="8"/>
      <c r="I204" s="21"/>
      <c r="J204" s="21"/>
      <c r="K204" s="21"/>
      <c r="L204" s="21"/>
      <c r="M204" s="8"/>
      <c r="N204" s="21"/>
      <c r="O204" s="21"/>
      <c r="P204" s="21"/>
      <c r="Q204" s="8"/>
      <c r="R204" s="21"/>
      <c r="S204" s="8"/>
      <c r="T204" s="8"/>
      <c r="U204" s="8"/>
      <c r="V204" s="8"/>
      <c r="W204" s="8"/>
      <c r="X204" s="60"/>
      <c r="Y204" s="60"/>
      <c r="Z204" s="23"/>
      <c r="AA204" s="23"/>
      <c r="AB204" s="23"/>
      <c r="AC204" s="23"/>
      <c r="AD204" s="23"/>
      <c r="AE204" s="23"/>
    </row>
    <row r="205" spans="1:31" x14ac:dyDescent="0.25">
      <c r="A205" s="145" t="s">
        <v>253</v>
      </c>
      <c r="B205" s="145"/>
      <c r="C205" s="145"/>
      <c r="D205" s="22">
        <f>D15+D16+D17+D19+D20+D21+D22+D23+D24+D25+D26+D27+D29+D30+D31+D32+D34+D35+D36+D37+D39+D40+D41+D42+D43+D45+D46+D47+D48+D50+D51+D52+D53+D54+D55+D57+D58+D60+D61+D63+D64+D66+D67+D68+D69+D70+D71+D72+D73+D74+D76+D77+D78+D80+D81+D82+D83+D84+D86+D87+D88+D89+D90+D91+D92+D93+D95+D97+D98+D99+D100+D102+D103+D104+D105+D106+D108+D109+D110+D112+D113+D114+D115+D117+D118+D119+D121+D122+D123+D124+D125+D126+D127+D128+D129+D130+D131+D133+D134+D135+D137+D138+D139+D140+D141+D142+D143+D144+D146+D148+D149+D150+D151+D153+D154+D155+D156+D157+D158+D159+D160+D161+D162+D164+D165+D166+D167+D168+D169+D170+D171+D172+D173+D174+D175+D177+D178+D179+D180+D182+D183+D184+D185+D186+D187+D188+D189+D190+D191+D192+D193+D194+D196+D197+D199+D200+D201+D202+D203</f>
        <v>3584</v>
      </c>
      <c r="E205" s="22">
        <f t="shared" ref="E205:AE205" si="27">E15+E16+E17+E19+E20+E21+E22+E23+E24+E25+E26+E27+E29+E30+E31+E32+E34+E35+E36+E37+E39+E40+E41+E42+E43+E45+E46+E47+E48+E50+E51+E52+E53+E54+E55+E57+E58+E60+E61+E63+E64+E66+E67+E68+E69+E70+E71+E72+E73+E74+E76+E77+E78+E80+E81+E82+E83+E84+E86+E87+E88+E89+E90+E91+E92+E93+E95+E97+E98+E99+E100+E102+E103+E104+E105+E106+E108+E109+E110+E112+E113+E114+E115+E117+E118+E119+E121+E122+E123+E124+E125+E126+E127+E128+E129+E130+E131+E133+E134+E135+E137+E138+E139+E140+E141+E142+E143+E144+E146+E148+E149+E150+E151+E153+E154+E155+E156+E157+E158+E159+E160+E161+E162+E164+E165+E166+E167+E168+E169+E170+E171+E172+E173+E174+E175+E177+E178+E179+E180+E182+E183+E184+E185+E186+E187+E188+E189+E190+E191+E192+E193+E194+E196+E197+E199+E200+E201+E202+E203</f>
        <v>3882</v>
      </c>
      <c r="F205" s="22"/>
      <c r="G205" s="22">
        <f t="shared" si="27"/>
        <v>296</v>
      </c>
      <c r="H205" s="22"/>
      <c r="I205" s="22">
        <f t="shared" si="27"/>
        <v>15</v>
      </c>
      <c r="J205" s="22">
        <f t="shared" si="27"/>
        <v>0</v>
      </c>
      <c r="K205" s="22">
        <f t="shared" si="27"/>
        <v>0</v>
      </c>
      <c r="L205" s="22">
        <f t="shared" si="27"/>
        <v>0</v>
      </c>
      <c r="M205" s="22">
        <f t="shared" si="27"/>
        <v>148</v>
      </c>
      <c r="N205" s="22">
        <f t="shared" si="27"/>
        <v>0</v>
      </c>
      <c r="O205" s="22">
        <f t="shared" si="27"/>
        <v>135</v>
      </c>
      <c r="P205" s="22">
        <f t="shared" si="27"/>
        <v>0</v>
      </c>
      <c r="Q205" s="22">
        <f t="shared" si="27"/>
        <v>0</v>
      </c>
      <c r="R205" s="22">
        <f t="shared" si="27"/>
        <v>0</v>
      </c>
      <c r="S205" s="22">
        <f t="shared" si="27"/>
        <v>60</v>
      </c>
      <c r="T205" s="22">
        <f t="shared" si="27"/>
        <v>0</v>
      </c>
      <c r="U205" s="22">
        <f t="shared" si="27"/>
        <v>2297.7380952380954</v>
      </c>
      <c r="V205" s="22">
        <f t="shared" si="27"/>
        <v>335</v>
      </c>
      <c r="W205" s="22"/>
      <c r="X205" s="22">
        <f t="shared" si="27"/>
        <v>327</v>
      </c>
      <c r="Y205" s="22"/>
      <c r="Z205" s="22">
        <f t="shared" si="27"/>
        <v>16</v>
      </c>
      <c r="AA205" s="22">
        <f t="shared" si="27"/>
        <v>9</v>
      </c>
      <c r="AB205" s="22">
        <f t="shared" si="27"/>
        <v>0</v>
      </c>
      <c r="AC205" s="22">
        <f t="shared" si="27"/>
        <v>0</v>
      </c>
      <c r="AD205" s="22">
        <f t="shared" si="27"/>
        <v>153</v>
      </c>
      <c r="AE205" s="22">
        <f t="shared" si="27"/>
        <v>0</v>
      </c>
    </row>
    <row r="207" spans="1:31" x14ac:dyDescent="0.25">
      <c r="D207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5:AE75"/>
    <mergeCell ref="A14:AE14"/>
    <mergeCell ref="A18:AE18"/>
    <mergeCell ref="A28:AE28"/>
    <mergeCell ref="A33:AE33"/>
    <mergeCell ref="A38:AE38"/>
    <mergeCell ref="A44:AE44"/>
    <mergeCell ref="A49:AE49"/>
    <mergeCell ref="A56:AE56"/>
    <mergeCell ref="A59:AE59"/>
    <mergeCell ref="A62:AE62"/>
    <mergeCell ref="A65:AE65"/>
    <mergeCell ref="A145:AE145"/>
    <mergeCell ref="A79:AE79"/>
    <mergeCell ref="A85:AE85"/>
    <mergeCell ref="A94:AE94"/>
    <mergeCell ref="A96:AE96"/>
    <mergeCell ref="A101:AE101"/>
    <mergeCell ref="A107:AE107"/>
    <mergeCell ref="A111:AE111"/>
    <mergeCell ref="A116:AE116"/>
    <mergeCell ref="A120:AE120"/>
    <mergeCell ref="A132:AE132"/>
    <mergeCell ref="A136:AE136"/>
    <mergeCell ref="A198:AE198"/>
    <mergeCell ref="A204:C204"/>
    <mergeCell ref="A205:C205"/>
    <mergeCell ref="A147:AE147"/>
    <mergeCell ref="A152:AE152"/>
    <mergeCell ref="A163:AE163"/>
    <mergeCell ref="A176:AE176"/>
    <mergeCell ref="A181:AE181"/>
    <mergeCell ref="A195:AE19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06"/>
  <sheetViews>
    <sheetView zoomScale="80" zoomScaleNormal="8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B20" sqref="B20"/>
    </sheetView>
  </sheetViews>
  <sheetFormatPr defaultRowHeight="15" x14ac:dyDescent="0.25"/>
  <cols>
    <col min="2" max="2" width="17.28515625" customWidth="1"/>
    <col min="3" max="3" width="13.140625" customWidth="1"/>
    <col min="4" max="4" width="10.7109375" bestFit="1" customWidth="1"/>
    <col min="5" max="5" width="11" customWidth="1"/>
    <col min="7" max="7" width="11.5703125" style="36" customWidth="1"/>
    <col min="14" max="14" width="6.7109375" customWidth="1"/>
    <col min="15" max="15" width="5.5703125" style="36" customWidth="1"/>
    <col min="16" max="19" width="9.140625" style="36"/>
    <col min="20" max="20" width="7.5703125" style="36" customWidth="1"/>
    <col min="21" max="21" width="8.28515625" style="36" customWidth="1"/>
    <col min="22" max="22" width="6.28515625" style="36" customWidth="1"/>
    <col min="23" max="23" width="9.140625" style="36"/>
    <col min="24" max="24" width="6.5703125" style="36" customWidth="1"/>
    <col min="25" max="25" width="7" customWidth="1"/>
    <col min="31" max="31" width="7.5703125" customWidth="1"/>
  </cols>
  <sheetData>
    <row r="2" spans="1:31" x14ac:dyDescent="0.25">
      <c r="F2" s="152" t="s">
        <v>23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31" x14ac:dyDescent="0.25">
      <c r="F3" s="99"/>
      <c r="G3" s="115"/>
      <c r="H3" s="99"/>
      <c r="I3" s="99"/>
      <c r="J3" s="99"/>
      <c r="K3" s="99"/>
      <c r="L3" s="99"/>
      <c r="M3" s="99"/>
      <c r="N3" s="99"/>
      <c r="O3" s="133"/>
      <c r="P3" s="133"/>
      <c r="Q3" s="133"/>
      <c r="R3" s="133"/>
      <c r="S3" s="133"/>
    </row>
    <row r="4" spans="1:31" x14ac:dyDescent="0.25">
      <c r="C4" s="153" t="s">
        <v>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1" x14ac:dyDescent="0.25">
      <c r="H5" s="100"/>
      <c r="I5" s="100"/>
      <c r="J5" s="100"/>
      <c r="K5" s="100"/>
      <c r="L5" s="100"/>
      <c r="M5" s="100"/>
      <c r="N5" s="100"/>
      <c r="O5" s="134"/>
      <c r="P5" s="134"/>
      <c r="Q5" s="134"/>
    </row>
    <row r="6" spans="1:31" x14ac:dyDescent="0.25">
      <c r="C6" s="154" t="s">
        <v>366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1:31" s="1" customFormat="1" ht="12.75" x14ac:dyDescent="0.2">
      <c r="A8" s="164" t="s">
        <v>0</v>
      </c>
      <c r="B8" s="155" t="s">
        <v>1</v>
      </c>
      <c r="C8" s="170" t="s">
        <v>2</v>
      </c>
      <c r="D8" s="172" t="s">
        <v>3</v>
      </c>
      <c r="E8" s="173"/>
      <c r="F8" s="178" t="s">
        <v>4</v>
      </c>
      <c r="G8" s="157" t="s">
        <v>5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 t="s">
        <v>6</v>
      </c>
      <c r="W8" s="158"/>
      <c r="X8" s="158"/>
      <c r="Y8" s="158"/>
      <c r="Z8" s="158"/>
      <c r="AA8" s="158"/>
      <c r="AB8" s="158"/>
      <c r="AC8" s="158"/>
      <c r="AD8" s="158"/>
      <c r="AE8" s="159"/>
    </row>
    <row r="9" spans="1:31" s="1" customFormat="1" ht="12.75" x14ac:dyDescent="0.2">
      <c r="A9" s="168"/>
      <c r="B9" s="169"/>
      <c r="C9" s="171"/>
      <c r="D9" s="174"/>
      <c r="E9" s="175"/>
      <c r="F9" s="179"/>
      <c r="G9" s="157" t="s">
        <v>7</v>
      </c>
      <c r="H9" s="158"/>
      <c r="I9" s="158"/>
      <c r="J9" s="158"/>
      <c r="K9" s="158"/>
      <c r="L9" s="158"/>
      <c r="M9" s="158"/>
      <c r="N9" s="159"/>
      <c r="O9" s="157" t="s">
        <v>8</v>
      </c>
      <c r="P9" s="158"/>
      <c r="Q9" s="158"/>
      <c r="R9" s="158"/>
      <c r="S9" s="158"/>
      <c r="T9" s="158"/>
      <c r="U9" s="159"/>
      <c r="V9" s="157" t="s">
        <v>9</v>
      </c>
      <c r="W9" s="159"/>
      <c r="X9" s="157" t="s">
        <v>10</v>
      </c>
      <c r="Y9" s="158"/>
      <c r="Z9" s="158"/>
      <c r="AA9" s="158"/>
      <c r="AB9" s="158"/>
      <c r="AC9" s="158"/>
      <c r="AD9" s="158"/>
      <c r="AE9" s="159"/>
    </row>
    <row r="10" spans="1:31" s="1" customFormat="1" ht="12.75" x14ac:dyDescent="0.2">
      <c r="A10" s="168"/>
      <c r="B10" s="169"/>
      <c r="C10" s="171"/>
      <c r="D10" s="176"/>
      <c r="E10" s="177"/>
      <c r="F10" s="179"/>
      <c r="G10" s="185" t="s">
        <v>11</v>
      </c>
      <c r="H10" s="166" t="s">
        <v>12</v>
      </c>
      <c r="I10" s="166" t="s">
        <v>13</v>
      </c>
      <c r="J10" s="161" t="s">
        <v>14</v>
      </c>
      <c r="K10" s="162"/>
      <c r="L10" s="162"/>
      <c r="M10" s="162"/>
      <c r="N10" s="163"/>
      <c r="O10" s="155" t="s">
        <v>11</v>
      </c>
      <c r="P10" s="157" t="s">
        <v>14</v>
      </c>
      <c r="Q10" s="158"/>
      <c r="R10" s="158"/>
      <c r="S10" s="158"/>
      <c r="T10" s="159"/>
      <c r="U10" s="155" t="s">
        <v>15</v>
      </c>
      <c r="V10" s="155" t="s">
        <v>11</v>
      </c>
      <c r="W10" s="155" t="s">
        <v>12</v>
      </c>
      <c r="X10" s="155" t="s">
        <v>11</v>
      </c>
      <c r="Y10" s="155" t="s">
        <v>12</v>
      </c>
      <c r="Z10" s="155" t="s">
        <v>16</v>
      </c>
      <c r="AA10" s="157" t="s">
        <v>14</v>
      </c>
      <c r="AB10" s="158"/>
      <c r="AC10" s="158"/>
      <c r="AD10" s="158"/>
      <c r="AE10" s="159"/>
    </row>
    <row r="11" spans="1:31" s="1" customFormat="1" ht="12.75" x14ac:dyDescent="0.2">
      <c r="A11" s="168"/>
      <c r="B11" s="169"/>
      <c r="C11" s="171"/>
      <c r="D11" s="160" t="s">
        <v>340</v>
      </c>
      <c r="E11" s="160" t="s">
        <v>341</v>
      </c>
      <c r="F11" s="179"/>
      <c r="G11" s="186"/>
      <c r="H11" s="167"/>
      <c r="I11" s="167"/>
      <c r="J11" s="161" t="s">
        <v>17</v>
      </c>
      <c r="K11" s="162"/>
      <c r="L11" s="162"/>
      <c r="M11" s="163"/>
      <c r="N11" s="164" t="s">
        <v>18</v>
      </c>
      <c r="O11" s="156"/>
      <c r="P11" s="157" t="s">
        <v>17</v>
      </c>
      <c r="Q11" s="158"/>
      <c r="R11" s="158"/>
      <c r="S11" s="159"/>
      <c r="T11" s="155" t="s">
        <v>18</v>
      </c>
      <c r="U11" s="156"/>
      <c r="V11" s="156"/>
      <c r="W11" s="156"/>
      <c r="X11" s="156"/>
      <c r="Y11" s="156"/>
      <c r="Z11" s="156"/>
      <c r="AA11" s="157" t="s">
        <v>17</v>
      </c>
      <c r="AB11" s="158"/>
      <c r="AC11" s="158"/>
      <c r="AD11" s="159"/>
      <c r="AE11" s="155" t="s">
        <v>18</v>
      </c>
    </row>
    <row r="12" spans="1:31" s="1" customFormat="1" ht="63.75" x14ac:dyDescent="0.2">
      <c r="A12" s="164"/>
      <c r="B12" s="155"/>
      <c r="C12" s="171"/>
      <c r="D12" s="160"/>
      <c r="E12" s="160"/>
      <c r="F12" s="179"/>
      <c r="G12" s="186"/>
      <c r="H12" s="167"/>
      <c r="I12" s="167"/>
      <c r="J12" s="102" t="s">
        <v>19</v>
      </c>
      <c r="K12" s="102" t="s">
        <v>20</v>
      </c>
      <c r="L12" s="102" t="s">
        <v>21</v>
      </c>
      <c r="M12" s="102" t="s">
        <v>22</v>
      </c>
      <c r="N12" s="165"/>
      <c r="O12" s="156"/>
      <c r="P12" s="132" t="s">
        <v>19</v>
      </c>
      <c r="Q12" s="132" t="s">
        <v>20</v>
      </c>
      <c r="R12" s="132" t="s">
        <v>21</v>
      </c>
      <c r="S12" s="132" t="s">
        <v>22</v>
      </c>
      <c r="T12" s="156"/>
      <c r="U12" s="156"/>
      <c r="V12" s="156"/>
      <c r="W12" s="156"/>
      <c r="X12" s="156"/>
      <c r="Y12" s="156"/>
      <c r="Z12" s="156"/>
      <c r="AA12" s="101" t="s">
        <v>19</v>
      </c>
      <c r="AB12" s="101" t="s">
        <v>20</v>
      </c>
      <c r="AC12" s="101" t="s">
        <v>21</v>
      </c>
      <c r="AD12" s="101" t="s">
        <v>22</v>
      </c>
      <c r="AE12" s="156"/>
    </row>
    <row r="13" spans="1:31" s="26" customFormat="1" ht="12.75" x14ac:dyDescent="0.25">
      <c r="A13" s="103">
        <v>1</v>
      </c>
      <c r="B13" s="103">
        <v>2</v>
      </c>
      <c r="C13" s="103">
        <v>3</v>
      </c>
      <c r="D13" s="103">
        <v>4</v>
      </c>
      <c r="E13" s="103">
        <v>5</v>
      </c>
      <c r="F13" s="103">
        <v>6</v>
      </c>
      <c r="G13" s="98">
        <v>7</v>
      </c>
      <c r="H13" s="103">
        <v>8</v>
      </c>
      <c r="I13" s="103">
        <v>9</v>
      </c>
      <c r="J13" s="103">
        <v>10</v>
      </c>
      <c r="K13" s="103">
        <v>11</v>
      </c>
      <c r="L13" s="103">
        <v>12</v>
      </c>
      <c r="M13" s="103">
        <v>13</v>
      </c>
      <c r="N13" s="103">
        <v>14</v>
      </c>
      <c r="O13" s="98">
        <v>15</v>
      </c>
      <c r="P13" s="98">
        <v>16</v>
      </c>
      <c r="Q13" s="98">
        <v>17</v>
      </c>
      <c r="R13" s="98">
        <v>18</v>
      </c>
      <c r="S13" s="98">
        <v>19</v>
      </c>
      <c r="T13" s="98">
        <v>20</v>
      </c>
      <c r="U13" s="98">
        <v>21</v>
      </c>
      <c r="V13" s="98">
        <v>22</v>
      </c>
      <c r="W13" s="98">
        <v>23</v>
      </c>
      <c r="X13" s="98">
        <v>24</v>
      </c>
      <c r="Y13" s="103">
        <v>25</v>
      </c>
      <c r="Z13" s="103">
        <v>26</v>
      </c>
      <c r="AA13" s="103">
        <v>27</v>
      </c>
      <c r="AB13" s="103">
        <v>28</v>
      </c>
      <c r="AC13" s="103">
        <v>29</v>
      </c>
      <c r="AD13" s="103">
        <v>30</v>
      </c>
      <c r="AE13" s="103">
        <v>31</v>
      </c>
    </row>
    <row r="14" spans="1:31" ht="15.75" x14ac:dyDescent="0.25">
      <c r="A14" s="147" t="s">
        <v>254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9"/>
    </row>
    <row r="15" spans="1:31" s="36" customFormat="1" x14ac:dyDescent="0.25">
      <c r="A15" s="5" t="s">
        <v>25</v>
      </c>
      <c r="B15" s="6" t="s">
        <v>45</v>
      </c>
      <c r="C15" s="11">
        <v>429.8143</v>
      </c>
      <c r="D15" s="28">
        <v>196</v>
      </c>
      <c r="E15" s="28">
        <v>156</v>
      </c>
      <c r="F15" s="47">
        <f>E15/C15</f>
        <v>0.36294744032481002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15</v>
      </c>
      <c r="W15" s="28">
        <v>10</v>
      </c>
      <c r="X15" s="28">
        <v>15</v>
      </c>
      <c r="Y15" s="46">
        <f>X15*100/E15</f>
        <v>9.615384615384615</v>
      </c>
      <c r="Z15" s="28">
        <v>0</v>
      </c>
      <c r="AA15" s="28">
        <v>0</v>
      </c>
      <c r="AB15" s="28">
        <v>0</v>
      </c>
      <c r="AC15" s="28">
        <v>0</v>
      </c>
      <c r="AD15" s="28">
        <v>15</v>
      </c>
      <c r="AE15" s="28">
        <v>0</v>
      </c>
    </row>
    <row r="16" spans="1:31" s="36" customFormat="1" ht="38.25" x14ac:dyDescent="0.25">
      <c r="A16" s="5" t="s">
        <v>29</v>
      </c>
      <c r="B16" s="6" t="s">
        <v>241</v>
      </c>
      <c r="C16" s="11">
        <v>101.61</v>
      </c>
      <c r="D16" s="28">
        <v>21</v>
      </c>
      <c r="E16" s="28">
        <v>25</v>
      </c>
      <c r="F16" s="47">
        <f>E16/C16</f>
        <v>0.24603877571105207</v>
      </c>
      <c r="G16" s="28">
        <v>2</v>
      </c>
      <c r="H16" s="46">
        <f>G16*100/D16</f>
        <v>9.5238095238095237</v>
      </c>
      <c r="I16" s="28"/>
      <c r="J16" s="28"/>
      <c r="K16" s="28"/>
      <c r="L16" s="28"/>
      <c r="M16" s="28">
        <v>2</v>
      </c>
      <c r="N16" s="28"/>
      <c r="O16" s="28">
        <v>0</v>
      </c>
      <c r="P16" s="28"/>
      <c r="Q16" s="28"/>
      <c r="R16" s="28"/>
      <c r="S16" s="28"/>
      <c r="T16" s="28"/>
      <c r="U16" s="46">
        <f>O16*100/G16</f>
        <v>0</v>
      </c>
      <c r="V16" s="28">
        <v>2</v>
      </c>
      <c r="W16" s="28">
        <v>10</v>
      </c>
      <c r="X16" s="28">
        <v>1</v>
      </c>
      <c r="Y16" s="46">
        <f>X16*100/E16</f>
        <v>4</v>
      </c>
      <c r="Z16" s="28"/>
      <c r="AA16" s="28"/>
      <c r="AB16" s="28"/>
      <c r="AC16" s="28"/>
      <c r="AD16" s="28"/>
      <c r="AE16" s="28"/>
    </row>
    <row r="17" spans="1:31" s="36" customFormat="1" x14ac:dyDescent="0.25">
      <c r="A17" s="5" t="s">
        <v>31</v>
      </c>
      <c r="B17" s="6" t="s">
        <v>243</v>
      </c>
      <c r="C17" s="7">
        <v>5.5</v>
      </c>
      <c r="D17" s="28">
        <v>0</v>
      </c>
      <c r="E17" s="28">
        <v>0</v>
      </c>
      <c r="F17" s="47">
        <f>E17/C17</f>
        <v>0</v>
      </c>
      <c r="G17" s="28">
        <v>0</v>
      </c>
      <c r="H17" s="46" t="e">
        <f>G17*100/D17</f>
        <v>#DIV/0!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46">
        <v>0</v>
      </c>
      <c r="V17" s="28">
        <v>0</v>
      </c>
      <c r="W17" s="28">
        <v>0</v>
      </c>
      <c r="X17" s="28">
        <v>0</v>
      </c>
      <c r="Y17" s="46">
        <v>0</v>
      </c>
      <c r="Z17" s="28"/>
      <c r="AA17" s="28"/>
      <c r="AB17" s="28"/>
      <c r="AC17" s="28"/>
      <c r="AD17" s="28"/>
      <c r="AE17" s="28"/>
    </row>
    <row r="18" spans="1:31" s="36" customFormat="1" ht="15.75" x14ac:dyDescent="0.25">
      <c r="A18" s="146" t="s">
        <v>255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s="36" customFormat="1" ht="15.75" x14ac:dyDescent="0.25">
      <c r="A19" s="5" t="s">
        <v>37</v>
      </c>
      <c r="B19" s="6" t="s">
        <v>26</v>
      </c>
      <c r="C19" s="7">
        <v>398.77</v>
      </c>
      <c r="D19" s="29">
        <v>80</v>
      </c>
      <c r="E19" s="29">
        <v>104</v>
      </c>
      <c r="F19" s="30">
        <f>E19/C19</f>
        <v>0.26080196604559019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10</v>
      </c>
      <c r="W19" s="29">
        <v>10</v>
      </c>
      <c r="X19" s="42">
        <v>10</v>
      </c>
      <c r="Y19" s="50">
        <f>X19*100/E19</f>
        <v>9.615384615384615</v>
      </c>
      <c r="Z19" s="42">
        <v>0</v>
      </c>
      <c r="AA19" s="42">
        <v>0</v>
      </c>
      <c r="AB19" s="42">
        <v>0</v>
      </c>
      <c r="AC19" s="42">
        <v>0</v>
      </c>
      <c r="AD19" s="42">
        <v>10</v>
      </c>
      <c r="AE19" s="42">
        <v>0</v>
      </c>
    </row>
    <row r="20" spans="1:31" s="36" customFormat="1" ht="38.25" x14ac:dyDescent="0.25">
      <c r="A20" s="5" t="s">
        <v>38</v>
      </c>
      <c r="B20" s="6" t="s">
        <v>30</v>
      </c>
      <c r="C20" s="9">
        <v>77.67</v>
      </c>
      <c r="D20" s="29">
        <v>34</v>
      </c>
      <c r="E20" s="29">
        <v>33</v>
      </c>
      <c r="F20" s="30">
        <f t="shared" ref="F20:F26" si="0">E20/C20</f>
        <v>0.42487446890691388</v>
      </c>
      <c r="G20" s="29">
        <v>3</v>
      </c>
      <c r="H20" s="33">
        <f t="shared" ref="H20:H26" si="1">G20*100/D20</f>
        <v>8.8235294117647065</v>
      </c>
      <c r="I20" s="29"/>
      <c r="J20" s="29"/>
      <c r="K20" s="29"/>
      <c r="L20" s="29"/>
      <c r="M20" s="29"/>
      <c r="N20" s="29"/>
      <c r="O20" s="29">
        <v>0</v>
      </c>
      <c r="P20" s="29"/>
      <c r="Q20" s="29"/>
      <c r="R20" s="29"/>
      <c r="S20" s="29"/>
      <c r="T20" s="29"/>
      <c r="U20" s="33">
        <f t="shared" ref="U20" si="2">O20*100/G20</f>
        <v>0</v>
      </c>
      <c r="V20" s="29">
        <v>3</v>
      </c>
      <c r="W20" s="29">
        <v>10</v>
      </c>
      <c r="X20" s="42">
        <v>1</v>
      </c>
      <c r="Y20" s="50">
        <f t="shared" ref="Y20:Y26" si="3">X20*100/E20</f>
        <v>3.0303030303030303</v>
      </c>
      <c r="Z20" s="42"/>
      <c r="AA20" s="42"/>
      <c r="AB20" s="42"/>
      <c r="AC20" s="42"/>
      <c r="AD20" s="42"/>
      <c r="AE20" s="42"/>
    </row>
    <row r="21" spans="1:31" s="36" customFormat="1" ht="15.75" x14ac:dyDescent="0.25">
      <c r="A21" s="5" t="s">
        <v>40</v>
      </c>
      <c r="B21" s="10" t="s">
        <v>32</v>
      </c>
      <c r="C21" s="7">
        <v>24.202999999999999</v>
      </c>
      <c r="D21" s="29">
        <v>0</v>
      </c>
      <c r="E21" s="29">
        <v>0</v>
      </c>
      <c r="F21" s="30">
        <f t="shared" si="0"/>
        <v>0</v>
      </c>
      <c r="G21" s="29">
        <v>0</v>
      </c>
      <c r="H21" s="33" t="e">
        <f t="shared" si="1"/>
        <v>#DIV/0!</v>
      </c>
      <c r="I21" s="29"/>
      <c r="J21" s="29"/>
      <c r="K21" s="29"/>
      <c r="L21" s="29"/>
      <c r="M21" s="29"/>
      <c r="N21" s="29"/>
      <c r="O21" s="29">
        <v>0</v>
      </c>
      <c r="P21" s="29"/>
      <c r="Q21" s="29"/>
      <c r="R21" s="29"/>
      <c r="S21" s="29"/>
      <c r="T21" s="29"/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9"/>
      <c r="AA21" s="29"/>
      <c r="AB21" s="29"/>
      <c r="AC21" s="29"/>
      <c r="AD21" s="29"/>
      <c r="AE21" s="29"/>
    </row>
    <row r="22" spans="1:31" s="36" customFormat="1" ht="15.75" x14ac:dyDescent="0.25">
      <c r="A22" s="5" t="s">
        <v>42</v>
      </c>
      <c r="B22" s="6" t="s">
        <v>33</v>
      </c>
      <c r="C22" s="11">
        <v>20.62</v>
      </c>
      <c r="D22" s="29">
        <v>20</v>
      </c>
      <c r="E22" s="29">
        <v>20</v>
      </c>
      <c r="F22" s="30">
        <f t="shared" si="0"/>
        <v>0.96993210475266722</v>
      </c>
      <c r="G22" s="29">
        <v>0</v>
      </c>
      <c r="H22" s="33">
        <f t="shared" si="1"/>
        <v>0</v>
      </c>
      <c r="I22" s="29"/>
      <c r="J22" s="29"/>
      <c r="K22" s="29"/>
      <c r="L22" s="29"/>
      <c r="M22" s="29"/>
      <c r="N22" s="29"/>
      <c r="O22" s="29">
        <v>0</v>
      </c>
      <c r="P22" s="29"/>
      <c r="Q22" s="29"/>
      <c r="R22" s="29"/>
      <c r="S22" s="29"/>
      <c r="T22" s="29"/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42"/>
      <c r="AA22" s="42"/>
      <c r="AB22" s="42"/>
      <c r="AC22" s="42"/>
      <c r="AD22" s="42"/>
      <c r="AE22" s="42"/>
    </row>
    <row r="23" spans="1:31" s="36" customFormat="1" ht="15.75" x14ac:dyDescent="0.25">
      <c r="A23" s="5" t="s">
        <v>257</v>
      </c>
      <c r="B23" s="6" t="s">
        <v>343</v>
      </c>
      <c r="C23" s="11">
        <v>21.3</v>
      </c>
      <c r="D23" s="29">
        <v>6</v>
      </c>
      <c r="E23" s="29">
        <v>4</v>
      </c>
      <c r="F23" s="30">
        <f t="shared" si="0"/>
        <v>0.18779342723004694</v>
      </c>
      <c r="G23" s="29">
        <v>0</v>
      </c>
      <c r="H23" s="33">
        <f t="shared" si="1"/>
        <v>0</v>
      </c>
      <c r="I23" s="29"/>
      <c r="J23" s="29"/>
      <c r="K23" s="29"/>
      <c r="L23" s="29"/>
      <c r="M23" s="29"/>
      <c r="N23" s="29"/>
      <c r="O23" s="29">
        <v>0</v>
      </c>
      <c r="P23" s="29"/>
      <c r="Q23" s="29"/>
      <c r="R23" s="29"/>
      <c r="S23" s="29"/>
      <c r="T23" s="29"/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9"/>
      <c r="AA23" s="29"/>
      <c r="AB23" s="29"/>
      <c r="AC23" s="29"/>
      <c r="AD23" s="29"/>
      <c r="AE23" s="29"/>
    </row>
    <row r="24" spans="1:31" s="36" customFormat="1" ht="38.25" x14ac:dyDescent="0.25">
      <c r="A24" s="5" t="s">
        <v>258</v>
      </c>
      <c r="B24" s="6" t="s">
        <v>34</v>
      </c>
      <c r="C24" s="11">
        <v>50</v>
      </c>
      <c r="D24" s="29">
        <v>0</v>
      </c>
      <c r="E24" s="29">
        <v>0</v>
      </c>
      <c r="F24" s="30">
        <f t="shared" si="0"/>
        <v>0</v>
      </c>
      <c r="G24" s="29">
        <v>0</v>
      </c>
      <c r="H24" s="33" t="e">
        <f t="shared" si="1"/>
        <v>#DIV/0!</v>
      </c>
      <c r="I24" s="29"/>
      <c r="J24" s="29"/>
      <c r="K24" s="29"/>
      <c r="L24" s="29"/>
      <c r="M24" s="29"/>
      <c r="N24" s="29"/>
      <c r="O24" s="29">
        <v>0</v>
      </c>
      <c r="P24" s="29"/>
      <c r="Q24" s="29"/>
      <c r="R24" s="29"/>
      <c r="S24" s="29"/>
      <c r="T24" s="29"/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42"/>
      <c r="AA24" s="42"/>
      <c r="AB24" s="42"/>
      <c r="AC24" s="42"/>
      <c r="AD24" s="42"/>
      <c r="AE24" s="42"/>
    </row>
    <row r="25" spans="1:31" s="36" customFormat="1" ht="15.75" x14ac:dyDescent="0.25">
      <c r="A25" s="5" t="s">
        <v>259</v>
      </c>
      <c r="B25" s="6" t="s">
        <v>35</v>
      </c>
      <c r="C25" s="11">
        <v>33.630000000000003</v>
      </c>
      <c r="D25" s="29">
        <v>11</v>
      </c>
      <c r="E25" s="29">
        <v>12</v>
      </c>
      <c r="F25" s="30">
        <f t="shared" si="0"/>
        <v>0.35682426404995538</v>
      </c>
      <c r="G25" s="29">
        <v>0</v>
      </c>
      <c r="H25" s="33">
        <f t="shared" si="1"/>
        <v>0</v>
      </c>
      <c r="I25" s="29"/>
      <c r="J25" s="29"/>
      <c r="K25" s="29"/>
      <c r="L25" s="29"/>
      <c r="M25" s="29"/>
      <c r="N25" s="29"/>
      <c r="O25" s="29">
        <v>0</v>
      </c>
      <c r="P25" s="29"/>
      <c r="Q25" s="29"/>
      <c r="R25" s="29"/>
      <c r="S25" s="29"/>
      <c r="T25" s="29"/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42"/>
      <c r="AA25" s="42"/>
      <c r="AB25" s="42"/>
      <c r="AC25" s="42"/>
      <c r="AD25" s="42"/>
      <c r="AE25" s="42"/>
    </row>
    <row r="26" spans="1:31" s="36" customFormat="1" ht="15.75" x14ac:dyDescent="0.25">
      <c r="A26" s="5" t="s">
        <v>260</v>
      </c>
      <c r="B26" s="6" t="s">
        <v>36</v>
      </c>
      <c r="C26" s="11">
        <v>36.83</v>
      </c>
      <c r="D26" s="29">
        <v>45</v>
      </c>
      <c r="E26" s="29">
        <v>49</v>
      </c>
      <c r="F26" s="30">
        <f t="shared" si="0"/>
        <v>1.3304371436329081</v>
      </c>
      <c r="G26" s="29">
        <v>0</v>
      </c>
      <c r="H26" s="33">
        <f t="shared" si="1"/>
        <v>0</v>
      </c>
      <c r="I26" s="29"/>
      <c r="J26" s="29"/>
      <c r="K26" s="29"/>
      <c r="L26" s="29"/>
      <c r="M26" s="29"/>
      <c r="N26" s="29"/>
      <c r="O26" s="29">
        <v>0</v>
      </c>
      <c r="P26" s="29"/>
      <c r="Q26" s="29"/>
      <c r="R26" s="29"/>
      <c r="S26" s="29"/>
      <c r="T26" s="29"/>
      <c r="U26" s="33">
        <v>0</v>
      </c>
      <c r="V26" s="29">
        <v>4</v>
      </c>
      <c r="W26" s="29">
        <v>10</v>
      </c>
      <c r="X26" s="42">
        <v>4</v>
      </c>
      <c r="Y26" s="50">
        <f t="shared" si="3"/>
        <v>8.1632653061224492</v>
      </c>
      <c r="Z26" s="42"/>
      <c r="AA26" s="42"/>
      <c r="AB26" s="42"/>
      <c r="AC26" s="42"/>
      <c r="AD26" s="42"/>
      <c r="AE26" s="42"/>
    </row>
    <row r="27" spans="1:31" s="36" customFormat="1" ht="15.75" x14ac:dyDescent="0.25">
      <c r="A27" s="143" t="s">
        <v>262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36" customFormat="1" ht="15.75" x14ac:dyDescent="0.25">
      <c r="A28" s="5" t="s">
        <v>44</v>
      </c>
      <c r="B28" s="6" t="s">
        <v>26</v>
      </c>
      <c r="C28" s="11">
        <v>425.3</v>
      </c>
      <c r="D28" s="29">
        <v>0</v>
      </c>
      <c r="E28" s="29">
        <v>0</v>
      </c>
      <c r="F28" s="30">
        <f>E28/C28</f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</row>
    <row r="29" spans="1:31" s="36" customFormat="1" ht="51" x14ac:dyDescent="0.25">
      <c r="A29" s="5" t="s">
        <v>46</v>
      </c>
      <c r="B29" s="6" t="s">
        <v>39</v>
      </c>
      <c r="C29" s="11">
        <v>61.19</v>
      </c>
      <c r="D29" s="29">
        <v>50</v>
      </c>
      <c r="E29" s="29">
        <v>70</v>
      </c>
      <c r="F29" s="30">
        <f>E29/C29</f>
        <v>1.1439777741461024</v>
      </c>
      <c r="G29" s="29">
        <v>4</v>
      </c>
      <c r="H29" s="33">
        <f>G29*100/D29</f>
        <v>8</v>
      </c>
      <c r="I29" s="29"/>
      <c r="J29" s="29"/>
      <c r="K29" s="29"/>
      <c r="L29" s="29"/>
      <c r="M29" s="29"/>
      <c r="N29" s="29"/>
      <c r="O29" s="29">
        <v>0</v>
      </c>
      <c r="P29" s="29"/>
      <c r="Q29" s="29"/>
      <c r="R29" s="29"/>
      <c r="S29" s="29"/>
      <c r="T29" s="29"/>
      <c r="U29" s="33">
        <f>O29*100/G29</f>
        <v>0</v>
      </c>
      <c r="V29" s="29">
        <v>7</v>
      </c>
      <c r="W29" s="29">
        <v>10</v>
      </c>
      <c r="X29" s="42">
        <v>2</v>
      </c>
      <c r="Y29" s="50">
        <f>X29*100/E29</f>
        <v>2.8571428571428572</v>
      </c>
      <c r="Z29" s="42"/>
      <c r="AA29" s="42"/>
      <c r="AB29" s="42"/>
      <c r="AC29" s="42"/>
      <c r="AD29" s="42"/>
      <c r="AE29" s="42"/>
    </row>
    <row r="30" spans="1:31" s="36" customFormat="1" ht="15.75" x14ac:dyDescent="0.25">
      <c r="A30" s="5" t="s">
        <v>48</v>
      </c>
      <c r="B30" s="6" t="s">
        <v>41</v>
      </c>
      <c r="C30" s="11">
        <v>79.22</v>
      </c>
      <c r="D30" s="29">
        <v>44</v>
      </c>
      <c r="E30" s="29">
        <v>0</v>
      </c>
      <c r="F30" s="30">
        <f>E30/C30</f>
        <v>0</v>
      </c>
      <c r="G30" s="29">
        <v>0</v>
      </c>
      <c r="H30" s="29">
        <v>0</v>
      </c>
      <c r="I30" s="29"/>
      <c r="J30" s="29"/>
      <c r="K30" s="29"/>
      <c r="L30" s="29"/>
      <c r="M30" s="29"/>
      <c r="N30" s="29"/>
      <c r="O30" s="29">
        <v>0</v>
      </c>
      <c r="P30" s="29"/>
      <c r="Q30" s="29"/>
      <c r="R30" s="29"/>
      <c r="S30" s="29"/>
      <c r="T30" s="29"/>
      <c r="U30" s="33">
        <v>0</v>
      </c>
      <c r="V30" s="29">
        <v>0</v>
      </c>
      <c r="W30" s="29">
        <v>0</v>
      </c>
      <c r="X30" s="35">
        <v>0</v>
      </c>
      <c r="Y30" s="35">
        <v>0</v>
      </c>
      <c r="Z30" s="35"/>
      <c r="AA30" s="35"/>
      <c r="AB30" s="35"/>
      <c r="AC30" s="35"/>
      <c r="AD30" s="35"/>
      <c r="AE30" s="35"/>
    </row>
    <row r="31" spans="1:31" s="36" customFormat="1" ht="15.75" x14ac:dyDescent="0.25">
      <c r="A31" s="5" t="s">
        <v>50</v>
      </c>
      <c r="B31" s="6" t="s">
        <v>43</v>
      </c>
      <c r="C31" s="7">
        <v>80.819999999999993</v>
      </c>
      <c r="D31" s="29">
        <v>0</v>
      </c>
      <c r="E31" s="29">
        <v>0</v>
      </c>
      <c r="F31" s="30">
        <f>E31/C31</f>
        <v>0</v>
      </c>
      <c r="G31" s="29">
        <v>0</v>
      </c>
      <c r="H31" s="29">
        <v>0</v>
      </c>
      <c r="I31" s="29"/>
      <c r="J31" s="29"/>
      <c r="K31" s="29"/>
      <c r="L31" s="29"/>
      <c r="M31" s="29"/>
      <c r="N31" s="29"/>
      <c r="O31" s="29">
        <v>0</v>
      </c>
      <c r="P31" s="29"/>
      <c r="Q31" s="29"/>
      <c r="R31" s="29"/>
      <c r="S31" s="29"/>
      <c r="T31" s="29"/>
      <c r="U31" s="33">
        <v>0</v>
      </c>
      <c r="V31" s="29">
        <v>0</v>
      </c>
      <c r="W31" s="29">
        <v>0</v>
      </c>
      <c r="X31" s="35">
        <v>0</v>
      </c>
      <c r="Y31" s="35">
        <v>0</v>
      </c>
      <c r="Z31" s="35"/>
      <c r="AA31" s="35"/>
      <c r="AB31" s="35"/>
      <c r="AC31" s="35"/>
      <c r="AD31" s="35"/>
      <c r="AE31" s="35"/>
    </row>
    <row r="32" spans="1:31" s="36" customFormat="1" ht="15.75" x14ac:dyDescent="0.25">
      <c r="A32" s="143" t="s">
        <v>332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s="36" customFormat="1" ht="15.75" x14ac:dyDescent="0.25">
      <c r="A33" s="5" t="s">
        <v>52</v>
      </c>
      <c r="B33" s="6" t="s">
        <v>45</v>
      </c>
      <c r="C33" s="11">
        <v>222.18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</row>
    <row r="34" spans="1:31" s="36" customFormat="1" ht="38.25" x14ac:dyDescent="0.25">
      <c r="A34" s="5" t="s">
        <v>53</v>
      </c>
      <c r="B34" s="6" t="s">
        <v>47</v>
      </c>
      <c r="C34" s="11">
        <v>143.47</v>
      </c>
      <c r="D34" s="29">
        <v>62</v>
      </c>
      <c r="E34" s="29">
        <v>59</v>
      </c>
      <c r="F34" s="30">
        <f>E34/C34</f>
        <v>0.41123579842475777</v>
      </c>
      <c r="G34" s="29">
        <v>3</v>
      </c>
      <c r="H34" s="30">
        <f>G34*100/D34</f>
        <v>4.838709677419355</v>
      </c>
      <c r="I34" s="29"/>
      <c r="J34" s="29"/>
      <c r="K34" s="29"/>
      <c r="L34" s="29"/>
      <c r="M34" s="29">
        <v>3</v>
      </c>
      <c r="N34" s="29"/>
      <c r="O34" s="29">
        <v>1</v>
      </c>
      <c r="P34" s="29"/>
      <c r="Q34" s="29"/>
      <c r="R34" s="29"/>
      <c r="S34" s="29">
        <v>1</v>
      </c>
      <c r="T34" s="29">
        <v>0</v>
      </c>
      <c r="U34" s="33">
        <f>O34*100/G34</f>
        <v>33.333333333333336</v>
      </c>
      <c r="V34" s="29">
        <v>5</v>
      </c>
      <c r="W34" s="29">
        <v>10</v>
      </c>
      <c r="X34" s="42">
        <v>1</v>
      </c>
      <c r="Y34" s="50">
        <f>X34*100/E34</f>
        <v>1.6949152542372881</v>
      </c>
      <c r="Z34" s="42"/>
      <c r="AA34" s="42"/>
      <c r="AB34" s="42"/>
      <c r="AC34" s="42"/>
      <c r="AD34" s="42"/>
      <c r="AE34" s="42"/>
    </row>
    <row r="35" spans="1:31" s="36" customFormat="1" ht="38.25" x14ac:dyDescent="0.25">
      <c r="A35" s="5" t="s">
        <v>55</v>
      </c>
      <c r="B35" s="6" t="s">
        <v>49</v>
      </c>
      <c r="C35" s="11">
        <v>12.04</v>
      </c>
      <c r="D35" s="29">
        <v>19</v>
      </c>
      <c r="E35" s="29">
        <v>18</v>
      </c>
      <c r="F35" s="30">
        <f>E35/C35</f>
        <v>1.4950166112956811</v>
      </c>
      <c r="G35" s="29">
        <v>0</v>
      </c>
      <c r="H35" s="30">
        <f>G35*100/D35</f>
        <v>0</v>
      </c>
      <c r="I35" s="29"/>
      <c r="J35" s="29"/>
      <c r="K35" s="29"/>
      <c r="L35" s="29"/>
      <c r="M35" s="29"/>
      <c r="N35" s="29"/>
      <c r="O35" s="29">
        <v>0</v>
      </c>
      <c r="P35" s="29"/>
      <c r="Q35" s="29"/>
      <c r="R35" s="29"/>
      <c r="S35" s="29"/>
      <c r="T35" s="29">
        <v>0</v>
      </c>
      <c r="U35" s="33" t="e">
        <f>O35*100/G35</f>
        <v>#DIV/0!</v>
      </c>
      <c r="V35" s="29"/>
      <c r="W35" s="29"/>
      <c r="X35" s="42"/>
      <c r="Y35" s="50">
        <f>X35*100/E35</f>
        <v>0</v>
      </c>
      <c r="Z35" s="42"/>
      <c r="AA35" s="42"/>
      <c r="AB35" s="42"/>
      <c r="AC35" s="42"/>
      <c r="AD35" s="42"/>
      <c r="AE35" s="42"/>
    </row>
    <row r="36" spans="1:31" s="36" customFormat="1" ht="15.75" x14ac:dyDescent="0.25">
      <c r="A36" s="5" t="s">
        <v>57</v>
      </c>
      <c r="B36" s="12" t="s">
        <v>51</v>
      </c>
      <c r="C36" s="13">
        <v>51.435000000000002</v>
      </c>
      <c r="D36" s="29">
        <v>30</v>
      </c>
      <c r="E36" s="29">
        <v>22</v>
      </c>
      <c r="F36" s="30">
        <f>E36/C36</f>
        <v>0.42772431223874791</v>
      </c>
      <c r="G36" s="29">
        <v>0</v>
      </c>
      <c r="H36" s="30">
        <f>G36*100/D36</f>
        <v>0</v>
      </c>
      <c r="I36" s="29"/>
      <c r="J36" s="29"/>
      <c r="K36" s="29"/>
      <c r="L36" s="29"/>
      <c r="M36" s="29"/>
      <c r="N36" s="29"/>
      <c r="O36" s="29">
        <v>0</v>
      </c>
      <c r="P36" s="29"/>
      <c r="Q36" s="29"/>
      <c r="R36" s="29"/>
      <c r="S36" s="29"/>
      <c r="T36" s="29">
        <v>0</v>
      </c>
      <c r="U36" s="33" t="e">
        <f>O36*100/G36</f>
        <v>#DIV/0!</v>
      </c>
      <c r="V36" s="29"/>
      <c r="W36" s="29"/>
      <c r="X36" s="42"/>
      <c r="Y36" s="50">
        <f>X36*100/E36</f>
        <v>0</v>
      </c>
      <c r="Z36" s="42"/>
      <c r="AA36" s="42"/>
      <c r="AB36" s="42"/>
      <c r="AC36" s="42"/>
      <c r="AD36" s="42"/>
      <c r="AE36" s="42"/>
    </row>
    <row r="37" spans="1:31" s="36" customFormat="1" ht="15.75" x14ac:dyDescent="0.25">
      <c r="A37" s="143" t="s">
        <v>263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s="36" customFormat="1" ht="15.75" x14ac:dyDescent="0.25">
      <c r="A38" s="14" t="s">
        <v>59</v>
      </c>
      <c r="B38" s="10" t="s">
        <v>45</v>
      </c>
      <c r="C38" s="15">
        <v>163.22</v>
      </c>
      <c r="D38" s="34">
        <v>0</v>
      </c>
      <c r="E38" s="34">
        <v>144</v>
      </c>
      <c r="F38" s="49">
        <f>E38/C38</f>
        <v>0.88224482293836537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14</v>
      </c>
      <c r="W38" s="34">
        <v>10</v>
      </c>
      <c r="X38" s="34">
        <v>14</v>
      </c>
      <c r="Y38" s="48">
        <f>X38*100/E38</f>
        <v>9.7222222222222214</v>
      </c>
      <c r="Z38" s="34"/>
      <c r="AA38" s="34"/>
      <c r="AB38" s="34"/>
      <c r="AC38" s="34"/>
      <c r="AD38" s="34">
        <v>14</v>
      </c>
      <c r="AE38" s="34"/>
    </row>
    <row r="39" spans="1:31" s="36" customFormat="1" ht="38.25" x14ac:dyDescent="0.25">
      <c r="A39" s="14" t="s">
        <v>60</v>
      </c>
      <c r="B39" s="10" t="s">
        <v>54</v>
      </c>
      <c r="C39" s="15">
        <v>279.41699999999997</v>
      </c>
      <c r="D39" s="34">
        <v>121</v>
      </c>
      <c r="E39" s="34">
        <v>189</v>
      </c>
      <c r="F39" s="49">
        <f>E39/C39</f>
        <v>0.67640837887458538</v>
      </c>
      <c r="G39" s="34">
        <v>8</v>
      </c>
      <c r="H39" s="48">
        <f>G39*100/D39</f>
        <v>6.6115702479338845</v>
      </c>
      <c r="I39" s="34"/>
      <c r="J39" s="34"/>
      <c r="K39" s="34"/>
      <c r="L39" s="34"/>
      <c r="M39" s="34">
        <v>8</v>
      </c>
      <c r="N39" s="34"/>
      <c r="O39" s="34">
        <v>0</v>
      </c>
      <c r="P39" s="34"/>
      <c r="Q39" s="34"/>
      <c r="R39" s="34"/>
      <c r="S39" s="34"/>
      <c r="T39" s="34"/>
      <c r="U39" s="48">
        <f>O39*100/G39</f>
        <v>0</v>
      </c>
      <c r="V39" s="34">
        <v>18</v>
      </c>
      <c r="W39" s="34">
        <v>10</v>
      </c>
      <c r="X39" s="34">
        <v>5</v>
      </c>
      <c r="Y39" s="48">
        <f>X39*100/E39</f>
        <v>2.6455026455026456</v>
      </c>
      <c r="Z39" s="34"/>
      <c r="AA39" s="34"/>
      <c r="AB39" s="34"/>
      <c r="AC39" s="34"/>
      <c r="AD39" s="34"/>
      <c r="AE39" s="34"/>
    </row>
    <row r="40" spans="1:31" s="36" customFormat="1" ht="51" x14ac:dyDescent="0.25">
      <c r="A40" s="14" t="s">
        <v>62</v>
      </c>
      <c r="B40" s="10" t="s">
        <v>56</v>
      </c>
      <c r="C40" s="15">
        <v>65.27</v>
      </c>
      <c r="D40" s="34">
        <v>0</v>
      </c>
      <c r="E40" s="34">
        <v>0</v>
      </c>
      <c r="F40" s="49">
        <f>E40/C40</f>
        <v>0</v>
      </c>
      <c r="G40" s="34">
        <v>0</v>
      </c>
      <c r="H40" s="34">
        <v>0</v>
      </c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48">
        <v>0</v>
      </c>
      <c r="V40" s="34">
        <v>0</v>
      </c>
      <c r="W40" s="34">
        <v>0</v>
      </c>
      <c r="X40" s="34">
        <v>0</v>
      </c>
      <c r="Y40" s="48">
        <v>0</v>
      </c>
      <c r="Z40" s="34"/>
      <c r="AA40" s="34"/>
      <c r="AB40" s="34"/>
      <c r="AC40" s="34"/>
      <c r="AD40" s="34"/>
      <c r="AE40" s="34"/>
    </row>
    <row r="41" spans="1:31" s="36" customFormat="1" ht="51" x14ac:dyDescent="0.25">
      <c r="A41" s="14" t="s">
        <v>64</v>
      </c>
      <c r="B41" s="10" t="s">
        <v>58</v>
      </c>
      <c r="C41" s="15">
        <v>33.369999999999997</v>
      </c>
      <c r="D41" s="34">
        <v>0</v>
      </c>
      <c r="E41" s="34">
        <v>0</v>
      </c>
      <c r="F41" s="49">
        <f>E41/C41</f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4"/>
      <c r="O41" s="34">
        <v>0</v>
      </c>
      <c r="P41" s="34"/>
      <c r="Q41" s="34"/>
      <c r="R41" s="34"/>
      <c r="S41" s="34"/>
      <c r="T41" s="34"/>
      <c r="U41" s="48">
        <v>0</v>
      </c>
      <c r="V41" s="34">
        <v>0</v>
      </c>
      <c r="W41" s="34">
        <v>0</v>
      </c>
      <c r="X41" s="34">
        <v>0</v>
      </c>
      <c r="Y41" s="48">
        <v>0</v>
      </c>
      <c r="Z41" s="34"/>
      <c r="AA41" s="34"/>
      <c r="AB41" s="34"/>
      <c r="AC41" s="34"/>
      <c r="AD41" s="34"/>
      <c r="AE41" s="34"/>
    </row>
    <row r="42" spans="1:31" s="36" customFormat="1" ht="15.75" x14ac:dyDescent="0.25">
      <c r="A42" s="14" t="s">
        <v>264</v>
      </c>
      <c r="B42" s="6" t="s">
        <v>368</v>
      </c>
      <c r="C42" s="11">
        <v>64.3</v>
      </c>
      <c r="D42" s="29">
        <v>0</v>
      </c>
      <c r="E42" s="29">
        <v>0</v>
      </c>
      <c r="F42" s="49">
        <f>E42/C42</f>
        <v>0</v>
      </c>
      <c r="G42" s="34">
        <v>0</v>
      </c>
      <c r="H42" s="34">
        <v>0</v>
      </c>
      <c r="I42" s="29"/>
      <c r="J42" s="29"/>
      <c r="K42" s="29"/>
      <c r="L42" s="29"/>
      <c r="M42" s="29"/>
      <c r="N42" s="29"/>
      <c r="O42" s="34">
        <v>0</v>
      </c>
      <c r="P42" s="29"/>
      <c r="Q42" s="29"/>
      <c r="R42" s="29"/>
      <c r="S42" s="29"/>
      <c r="T42" s="29"/>
      <c r="U42" s="48">
        <v>0</v>
      </c>
      <c r="V42" s="34">
        <v>0</v>
      </c>
      <c r="W42" s="34">
        <v>0</v>
      </c>
      <c r="X42" s="34">
        <v>0</v>
      </c>
      <c r="Y42" s="48">
        <v>0</v>
      </c>
      <c r="Z42" s="42"/>
      <c r="AA42" s="42"/>
      <c r="AB42" s="42"/>
      <c r="AC42" s="42"/>
      <c r="AD42" s="42"/>
      <c r="AE42" s="42"/>
    </row>
    <row r="43" spans="1:31" s="36" customFormat="1" ht="15.75" x14ac:dyDescent="0.25">
      <c r="A43" s="143" t="s">
        <v>333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s="36" customFormat="1" ht="15.75" x14ac:dyDescent="0.25">
      <c r="A44" s="5" t="s">
        <v>66</v>
      </c>
      <c r="B44" s="10" t="s">
        <v>26</v>
      </c>
      <c r="C44" s="11">
        <v>817.66</v>
      </c>
      <c r="D44" s="29">
        <v>107</v>
      </c>
      <c r="E44" s="29">
        <v>90</v>
      </c>
      <c r="F44" s="30">
        <f>E44/C44</f>
        <v>0.1100702003277646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9</v>
      </c>
      <c r="W44" s="29">
        <v>10</v>
      </c>
      <c r="X44" s="42">
        <v>9</v>
      </c>
      <c r="Y44" s="50">
        <f>X44*100/E44</f>
        <v>10</v>
      </c>
      <c r="Z44" s="42"/>
      <c r="AA44" s="42"/>
      <c r="AB44" s="42"/>
      <c r="AC44" s="42"/>
      <c r="AD44" s="42">
        <v>9</v>
      </c>
      <c r="AE44" s="42"/>
    </row>
    <row r="45" spans="1:31" s="36" customFormat="1" ht="15.75" x14ac:dyDescent="0.25">
      <c r="A45" s="5" t="s">
        <v>67</v>
      </c>
      <c r="B45" s="10" t="s">
        <v>61</v>
      </c>
      <c r="C45" s="11">
        <v>120.74</v>
      </c>
      <c r="D45" s="29">
        <v>0</v>
      </c>
      <c r="E45" s="29">
        <v>0</v>
      </c>
      <c r="F45" s="30">
        <f>E45/C45</f>
        <v>0</v>
      </c>
      <c r="G45" s="29">
        <v>0</v>
      </c>
      <c r="H45" s="29">
        <v>0</v>
      </c>
      <c r="I45" s="29"/>
      <c r="J45" s="29"/>
      <c r="K45" s="29"/>
      <c r="L45" s="29"/>
      <c r="M45" s="29"/>
      <c r="N45" s="29"/>
      <c r="O45" s="29">
        <v>0</v>
      </c>
      <c r="P45" s="29"/>
      <c r="Q45" s="29"/>
      <c r="R45" s="29"/>
      <c r="S45" s="29"/>
      <c r="T45" s="29"/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42"/>
      <c r="AA45" s="42"/>
      <c r="AB45" s="42"/>
      <c r="AC45" s="42"/>
      <c r="AD45" s="42"/>
      <c r="AE45" s="42"/>
    </row>
    <row r="46" spans="1:31" s="36" customFormat="1" ht="25.5" x14ac:dyDescent="0.25">
      <c r="A46" s="5" t="s">
        <v>265</v>
      </c>
      <c r="B46" s="6" t="s">
        <v>63</v>
      </c>
      <c r="C46" s="11">
        <v>152.26</v>
      </c>
      <c r="D46" s="29">
        <v>0</v>
      </c>
      <c r="E46" s="29">
        <v>0</v>
      </c>
      <c r="F46" s="30">
        <f>E46/C46</f>
        <v>0</v>
      </c>
      <c r="G46" s="29">
        <v>0</v>
      </c>
      <c r="H46" s="29">
        <v>0</v>
      </c>
      <c r="I46" s="29"/>
      <c r="J46" s="29"/>
      <c r="K46" s="29"/>
      <c r="L46" s="29"/>
      <c r="M46" s="29"/>
      <c r="N46" s="29"/>
      <c r="O46" s="29">
        <v>0</v>
      </c>
      <c r="P46" s="29"/>
      <c r="Q46" s="29"/>
      <c r="R46" s="29"/>
      <c r="S46" s="29"/>
      <c r="T46" s="29"/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42"/>
      <c r="AA46" s="42"/>
      <c r="AB46" s="42"/>
      <c r="AC46" s="42"/>
      <c r="AD46" s="42"/>
      <c r="AE46" s="42"/>
    </row>
    <row r="47" spans="1:31" s="36" customFormat="1" ht="38.25" x14ac:dyDescent="0.25">
      <c r="A47" s="5" t="s">
        <v>266</v>
      </c>
      <c r="B47" s="10" t="s">
        <v>65</v>
      </c>
      <c r="C47" s="13">
        <v>269.19799999999998</v>
      </c>
      <c r="D47" s="29">
        <v>53</v>
      </c>
      <c r="E47" s="29">
        <v>49</v>
      </c>
      <c r="F47" s="30">
        <f>E47/C47</f>
        <v>0.18202215469654309</v>
      </c>
      <c r="G47" s="29">
        <v>5</v>
      </c>
      <c r="H47" s="30">
        <f>G47*100/D47</f>
        <v>9.433962264150944</v>
      </c>
      <c r="I47" s="29"/>
      <c r="J47" s="29"/>
      <c r="K47" s="29"/>
      <c r="L47" s="29"/>
      <c r="M47" s="29">
        <v>5</v>
      </c>
      <c r="N47" s="29"/>
      <c r="O47" s="29">
        <v>4</v>
      </c>
      <c r="P47" s="29"/>
      <c r="Q47" s="29"/>
      <c r="R47" s="29"/>
      <c r="S47" s="29">
        <v>4</v>
      </c>
      <c r="T47" s="29"/>
      <c r="U47" s="29">
        <f>O47*100/G47</f>
        <v>80</v>
      </c>
      <c r="V47" s="29">
        <v>4</v>
      </c>
      <c r="W47" s="29">
        <v>10</v>
      </c>
      <c r="X47" s="42">
        <v>1</v>
      </c>
      <c r="Y47" s="50">
        <f>X47*100/E47</f>
        <v>2.0408163265306123</v>
      </c>
      <c r="Z47" s="42"/>
      <c r="AA47" s="42"/>
      <c r="AB47" s="42"/>
      <c r="AC47" s="42"/>
      <c r="AD47" s="42"/>
      <c r="AE47" s="42"/>
    </row>
    <row r="48" spans="1:31" s="36" customFormat="1" ht="15.75" x14ac:dyDescent="0.25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s="36" customFormat="1" ht="15.75" x14ac:dyDescent="0.25">
      <c r="A49" s="5" t="s">
        <v>69</v>
      </c>
      <c r="B49" s="6" t="s">
        <v>26</v>
      </c>
      <c r="C49" s="11">
        <v>257.81</v>
      </c>
      <c r="D49" s="29">
        <v>0</v>
      </c>
      <c r="E49" s="29">
        <v>0</v>
      </c>
      <c r="F49" s="30">
        <f t="shared" ref="F49:F54" si="4">E49/C49</f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s="36" customFormat="1" ht="38.25" x14ac:dyDescent="0.25">
      <c r="A50" s="5" t="s">
        <v>70</v>
      </c>
      <c r="B50" s="6" t="s">
        <v>246</v>
      </c>
      <c r="C50" s="7">
        <v>177.816</v>
      </c>
      <c r="D50" s="29">
        <v>93</v>
      </c>
      <c r="E50" s="29">
        <v>91</v>
      </c>
      <c r="F50" s="30">
        <f t="shared" si="4"/>
        <v>0.51176497053133574</v>
      </c>
      <c r="G50" s="29">
        <v>4</v>
      </c>
      <c r="H50" s="33">
        <f t="shared" ref="H50" si="5">G50*100/D50</f>
        <v>4.301075268817204</v>
      </c>
      <c r="I50" s="29"/>
      <c r="J50" s="29"/>
      <c r="K50" s="29"/>
      <c r="L50" s="29"/>
      <c r="M50" s="29"/>
      <c r="N50" s="29"/>
      <c r="O50" s="29">
        <v>0</v>
      </c>
      <c r="P50" s="29"/>
      <c r="Q50" s="29"/>
      <c r="R50" s="29"/>
      <c r="S50" s="29"/>
      <c r="T50" s="29"/>
      <c r="U50" s="33">
        <f t="shared" ref="U50" si="6">O50*100/G50</f>
        <v>0</v>
      </c>
      <c r="V50" s="29">
        <v>9</v>
      </c>
      <c r="W50" s="29">
        <v>10</v>
      </c>
      <c r="X50" s="42">
        <v>2</v>
      </c>
      <c r="Y50" s="63">
        <f t="shared" ref="Y50" si="7">X50*100/E50</f>
        <v>2.197802197802198</v>
      </c>
      <c r="Z50" s="42"/>
      <c r="AA50" s="42"/>
      <c r="AB50" s="42"/>
      <c r="AC50" s="42"/>
      <c r="AD50" s="42"/>
      <c r="AE50" s="42"/>
    </row>
    <row r="51" spans="1:31" s="36" customFormat="1" ht="15.75" x14ac:dyDescent="0.25">
      <c r="A51" s="5" t="s">
        <v>268</v>
      </c>
      <c r="B51" s="6" t="s">
        <v>247</v>
      </c>
      <c r="C51" s="11">
        <v>17.88</v>
      </c>
      <c r="D51" s="29">
        <v>0</v>
      </c>
      <c r="E51" s="29">
        <v>0</v>
      </c>
      <c r="F51" s="30">
        <f t="shared" si="4"/>
        <v>0</v>
      </c>
      <c r="G51" s="29">
        <v>0</v>
      </c>
      <c r="H51" s="29">
        <v>0</v>
      </c>
      <c r="I51" s="29"/>
      <c r="J51" s="29"/>
      <c r="K51" s="29"/>
      <c r="L51" s="29"/>
      <c r="M51" s="29"/>
      <c r="N51" s="29"/>
      <c r="O51" s="29">
        <v>0</v>
      </c>
      <c r="P51" s="29"/>
      <c r="Q51" s="29"/>
      <c r="R51" s="29"/>
      <c r="S51" s="29"/>
      <c r="T51" s="29"/>
      <c r="U51" s="33">
        <v>0</v>
      </c>
      <c r="V51" s="29">
        <v>0</v>
      </c>
      <c r="W51" s="29">
        <v>0</v>
      </c>
      <c r="X51" s="42">
        <v>0</v>
      </c>
      <c r="Y51" s="63">
        <v>0</v>
      </c>
      <c r="Z51" s="42"/>
      <c r="AA51" s="42"/>
      <c r="AB51" s="42"/>
      <c r="AC51" s="42"/>
      <c r="AD51" s="42"/>
      <c r="AE51" s="42"/>
    </row>
    <row r="52" spans="1:31" s="36" customFormat="1" ht="25.5" x14ac:dyDescent="0.25">
      <c r="A52" s="5" t="s">
        <v>269</v>
      </c>
      <c r="B52" s="6" t="s">
        <v>248</v>
      </c>
      <c r="C52" s="11">
        <v>15.534000000000001</v>
      </c>
      <c r="D52" s="29">
        <v>0</v>
      </c>
      <c r="E52" s="29">
        <v>0</v>
      </c>
      <c r="F52" s="30">
        <f t="shared" si="4"/>
        <v>0</v>
      </c>
      <c r="G52" s="29">
        <v>0</v>
      </c>
      <c r="H52" s="29">
        <v>0</v>
      </c>
      <c r="I52" s="29"/>
      <c r="J52" s="29"/>
      <c r="K52" s="29"/>
      <c r="L52" s="29"/>
      <c r="M52" s="29"/>
      <c r="N52" s="29"/>
      <c r="O52" s="29">
        <v>0</v>
      </c>
      <c r="P52" s="29"/>
      <c r="Q52" s="29"/>
      <c r="R52" s="29"/>
      <c r="S52" s="29"/>
      <c r="T52" s="29"/>
      <c r="U52" s="33">
        <v>0</v>
      </c>
      <c r="V52" s="29">
        <v>0</v>
      </c>
      <c r="W52" s="29">
        <v>0</v>
      </c>
      <c r="X52" s="42">
        <v>0</v>
      </c>
      <c r="Y52" s="63">
        <v>0</v>
      </c>
      <c r="Z52" s="42"/>
      <c r="AA52" s="42"/>
      <c r="AB52" s="42"/>
      <c r="AC52" s="42"/>
      <c r="AD52" s="42"/>
      <c r="AE52" s="42"/>
    </row>
    <row r="53" spans="1:31" s="36" customFormat="1" ht="25.5" x14ac:dyDescent="0.25">
      <c r="A53" s="5" t="s">
        <v>270</v>
      </c>
      <c r="B53" s="6" t="s">
        <v>249</v>
      </c>
      <c r="C53" s="11">
        <v>14.592000000000001</v>
      </c>
      <c r="D53" s="29">
        <v>0</v>
      </c>
      <c r="E53" s="29">
        <v>0</v>
      </c>
      <c r="F53" s="30">
        <f t="shared" si="4"/>
        <v>0</v>
      </c>
      <c r="G53" s="29">
        <v>0</v>
      </c>
      <c r="H53" s="29">
        <v>0</v>
      </c>
      <c r="I53" s="29"/>
      <c r="J53" s="29"/>
      <c r="K53" s="29"/>
      <c r="L53" s="29"/>
      <c r="M53" s="29"/>
      <c r="N53" s="29"/>
      <c r="O53" s="29">
        <v>0</v>
      </c>
      <c r="P53" s="29"/>
      <c r="Q53" s="29"/>
      <c r="R53" s="29"/>
      <c r="S53" s="29"/>
      <c r="T53" s="29"/>
      <c r="U53" s="33">
        <v>0</v>
      </c>
      <c r="V53" s="29">
        <v>0</v>
      </c>
      <c r="W53" s="29">
        <v>0</v>
      </c>
      <c r="X53" s="42">
        <v>0</v>
      </c>
      <c r="Y53" s="63">
        <v>0</v>
      </c>
      <c r="Z53" s="42"/>
      <c r="AA53" s="42"/>
      <c r="AB53" s="42"/>
      <c r="AC53" s="42"/>
      <c r="AD53" s="42"/>
      <c r="AE53" s="42"/>
    </row>
    <row r="54" spans="1:31" s="36" customFormat="1" ht="15.75" x14ac:dyDescent="0.25">
      <c r="A54" s="5" t="s">
        <v>271</v>
      </c>
      <c r="B54" s="20" t="s">
        <v>250</v>
      </c>
      <c r="C54" s="9">
        <v>9.7159999999999993</v>
      </c>
      <c r="D54" s="29">
        <v>0</v>
      </c>
      <c r="E54" s="29">
        <v>0</v>
      </c>
      <c r="F54" s="30">
        <f t="shared" si="4"/>
        <v>0</v>
      </c>
      <c r="G54" s="29">
        <v>0</v>
      </c>
      <c r="H54" s="29">
        <v>0</v>
      </c>
      <c r="I54" s="29"/>
      <c r="J54" s="29"/>
      <c r="K54" s="29"/>
      <c r="L54" s="29"/>
      <c r="M54" s="29"/>
      <c r="N54" s="29"/>
      <c r="O54" s="29">
        <v>0</v>
      </c>
      <c r="P54" s="29"/>
      <c r="Q54" s="29"/>
      <c r="R54" s="29"/>
      <c r="S54" s="29"/>
      <c r="T54" s="29"/>
      <c r="U54" s="33">
        <v>0</v>
      </c>
      <c r="V54" s="29">
        <v>0</v>
      </c>
      <c r="W54" s="29">
        <v>0</v>
      </c>
      <c r="X54" s="42">
        <v>0</v>
      </c>
      <c r="Y54" s="63">
        <v>0</v>
      </c>
      <c r="Z54" s="42"/>
      <c r="AA54" s="42"/>
      <c r="AB54" s="42"/>
      <c r="AC54" s="42"/>
      <c r="AD54" s="42"/>
      <c r="AE54" s="42"/>
    </row>
    <row r="55" spans="1:31" s="36" customFormat="1" ht="15.75" x14ac:dyDescent="0.25">
      <c r="A55" s="151" t="s">
        <v>334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</row>
    <row r="56" spans="1:31" s="36" customFormat="1" x14ac:dyDescent="0.25">
      <c r="A56" s="5" t="s">
        <v>72</v>
      </c>
      <c r="B56" s="10" t="s">
        <v>45</v>
      </c>
      <c r="C56" s="13">
        <v>189.94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</row>
    <row r="57" spans="1:31" s="36" customFormat="1" x14ac:dyDescent="0.25">
      <c r="A57" s="5" t="s">
        <v>73</v>
      </c>
      <c r="B57" s="10" t="s">
        <v>68</v>
      </c>
      <c r="C57" s="13">
        <v>203.81</v>
      </c>
      <c r="D57" s="28">
        <v>0</v>
      </c>
      <c r="E57" s="28">
        <v>0</v>
      </c>
      <c r="F57" s="47">
        <f>E57/C57</f>
        <v>0</v>
      </c>
      <c r="G57" s="28">
        <v>0</v>
      </c>
      <c r="H57" s="28"/>
      <c r="I57" s="28"/>
      <c r="J57" s="28"/>
      <c r="K57" s="28"/>
      <c r="L57" s="28"/>
      <c r="M57" s="28"/>
      <c r="N57" s="28"/>
      <c r="O57" s="28">
        <v>0</v>
      </c>
      <c r="P57" s="28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43"/>
      <c r="AA57" s="43"/>
      <c r="AB57" s="43"/>
      <c r="AC57" s="43"/>
      <c r="AD57" s="43"/>
      <c r="AE57" s="43"/>
    </row>
    <row r="58" spans="1:31" s="36" customFormat="1" ht="15.75" x14ac:dyDescent="0.25">
      <c r="A58" s="143" t="s">
        <v>272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s="36" customFormat="1" ht="15.75" x14ac:dyDescent="0.25">
      <c r="A59" s="5" t="s">
        <v>75</v>
      </c>
      <c r="B59" s="6" t="s">
        <v>45</v>
      </c>
      <c r="C59" s="11">
        <v>4100.01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</row>
    <row r="60" spans="1:31" s="36" customFormat="1" ht="15.75" x14ac:dyDescent="0.25">
      <c r="A60" s="5" t="s">
        <v>76</v>
      </c>
      <c r="B60" s="6" t="s">
        <v>74</v>
      </c>
      <c r="C60" s="11">
        <v>1069.01</v>
      </c>
      <c r="D60" s="29">
        <v>0</v>
      </c>
      <c r="E60" s="29">
        <v>0</v>
      </c>
      <c r="F60" s="30">
        <f>E60/C60</f>
        <v>0</v>
      </c>
      <c r="G60" s="29">
        <v>0</v>
      </c>
      <c r="H60" s="33">
        <v>7.9</v>
      </c>
      <c r="I60" s="29"/>
      <c r="J60" s="29"/>
      <c r="K60" s="29"/>
      <c r="L60" s="29"/>
      <c r="M60" s="29"/>
      <c r="N60" s="29"/>
      <c r="O60" s="29">
        <v>0</v>
      </c>
      <c r="P60" s="29"/>
      <c r="Q60" s="29"/>
      <c r="R60" s="29"/>
      <c r="S60" s="29"/>
      <c r="T60" s="29"/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35"/>
      <c r="AA60" s="35"/>
      <c r="AB60" s="35"/>
      <c r="AC60" s="35"/>
      <c r="AD60" s="35"/>
      <c r="AE60" s="35"/>
    </row>
    <row r="61" spans="1:31" s="36" customFormat="1" ht="15.75" x14ac:dyDescent="0.25">
      <c r="A61" s="143" t="s">
        <v>335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s="36" customFormat="1" x14ac:dyDescent="0.25">
      <c r="A62" s="5" t="s">
        <v>84</v>
      </c>
      <c r="B62" s="6" t="s">
        <v>26</v>
      </c>
      <c r="C62" s="11">
        <v>228.05840000000001</v>
      </c>
      <c r="D62" s="28">
        <v>0</v>
      </c>
      <c r="E62" s="28">
        <v>0</v>
      </c>
      <c r="F62" s="47">
        <f>E62/C62</f>
        <v>0</v>
      </c>
      <c r="G62" s="28">
        <v>4</v>
      </c>
      <c r="H62" s="46" t="e">
        <f>G62*100/D62</f>
        <v>#DIV/0!</v>
      </c>
      <c r="I62" s="28"/>
      <c r="J62" s="28"/>
      <c r="K62" s="28"/>
      <c r="L62" s="28"/>
      <c r="M62" s="28">
        <v>4</v>
      </c>
      <c r="N62" s="28"/>
      <c r="O62" s="28"/>
      <c r="P62" s="28"/>
      <c r="Q62" s="28"/>
      <c r="R62" s="28"/>
      <c r="S62" s="28"/>
      <c r="T62" s="28"/>
      <c r="U62" s="28">
        <f>O62*100/G62</f>
        <v>0</v>
      </c>
      <c r="V62" s="28"/>
      <c r="W62" s="28"/>
      <c r="X62" s="51"/>
      <c r="Y62" s="51"/>
      <c r="Z62" s="51"/>
      <c r="AA62" s="51"/>
      <c r="AB62" s="51"/>
      <c r="AC62" s="51"/>
      <c r="AD62" s="51"/>
      <c r="AE62" s="51"/>
    </row>
    <row r="63" spans="1:31" s="36" customFormat="1" ht="38.25" x14ac:dyDescent="0.25">
      <c r="A63" s="5" t="s">
        <v>85</v>
      </c>
      <c r="B63" s="10" t="s">
        <v>71</v>
      </c>
      <c r="C63" s="11">
        <v>80.239999999999995</v>
      </c>
      <c r="D63" s="28">
        <v>96</v>
      </c>
      <c r="E63" s="28">
        <v>108</v>
      </c>
      <c r="F63" s="47">
        <f>E63/C63</f>
        <v>1.345962113659023</v>
      </c>
      <c r="G63" s="28">
        <v>6</v>
      </c>
      <c r="H63" s="46">
        <f>G63*100/D63</f>
        <v>6.25</v>
      </c>
      <c r="I63" s="28"/>
      <c r="J63" s="28"/>
      <c r="K63" s="28"/>
      <c r="L63" s="28"/>
      <c r="M63" s="28">
        <v>6</v>
      </c>
      <c r="N63" s="28"/>
      <c r="O63" s="28">
        <v>0</v>
      </c>
      <c r="P63" s="28"/>
      <c r="Q63" s="28"/>
      <c r="R63" s="28"/>
      <c r="S63" s="28"/>
      <c r="T63" s="28"/>
      <c r="U63" s="46">
        <f>O63*100/G63</f>
        <v>0</v>
      </c>
      <c r="V63" s="28">
        <v>10</v>
      </c>
      <c r="W63" s="28">
        <v>10</v>
      </c>
      <c r="X63" s="51">
        <v>3</v>
      </c>
      <c r="Y63" s="90">
        <f>X63*100/E63</f>
        <v>2.7777777777777777</v>
      </c>
      <c r="Z63" s="51"/>
      <c r="AA63" s="51"/>
      <c r="AB63" s="51"/>
      <c r="AC63" s="51"/>
      <c r="AD63" s="51"/>
      <c r="AE63" s="51"/>
    </row>
    <row r="64" spans="1:31" s="36" customFormat="1" ht="15.75" x14ac:dyDescent="0.25">
      <c r="A64" s="143" t="s">
        <v>273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s="36" customFormat="1" ht="15.75" x14ac:dyDescent="0.25">
      <c r="A65" s="5" t="s">
        <v>88</v>
      </c>
      <c r="B65" s="6" t="s">
        <v>45</v>
      </c>
      <c r="C65" s="11">
        <v>311.08</v>
      </c>
      <c r="D65" s="29">
        <v>6</v>
      </c>
      <c r="E65" s="29">
        <v>3</v>
      </c>
      <c r="F65" s="30">
        <f>E65/C65</f>
        <v>9.6438215250096437E-3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29">
        <v>0</v>
      </c>
      <c r="W65" s="29">
        <v>10</v>
      </c>
      <c r="X65" s="42">
        <v>0</v>
      </c>
      <c r="Y65" s="50">
        <f>X65*100/E65</f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</row>
    <row r="66" spans="1:31" s="36" customFormat="1" ht="38.25" x14ac:dyDescent="0.25">
      <c r="A66" s="5" t="s">
        <v>89</v>
      </c>
      <c r="B66" s="6" t="s">
        <v>77</v>
      </c>
      <c r="C66" s="11">
        <v>291.77</v>
      </c>
      <c r="D66" s="29">
        <v>36</v>
      </c>
      <c r="E66" s="29">
        <v>48</v>
      </c>
      <c r="F66" s="30">
        <f t="shared" ref="F66:F73" si="8">E66/C66</f>
        <v>0.16451314391472738</v>
      </c>
      <c r="G66" s="38">
        <v>3</v>
      </c>
      <c r="H66" s="33">
        <f t="shared" ref="H66" si="9">G66*100/D66</f>
        <v>8.3333333333333339</v>
      </c>
      <c r="I66" s="29"/>
      <c r="J66" s="29"/>
      <c r="K66" s="29"/>
      <c r="L66" s="38"/>
      <c r="M66" s="29">
        <v>0</v>
      </c>
      <c r="N66" s="29"/>
      <c r="O66" s="29">
        <v>2</v>
      </c>
      <c r="P66" s="38"/>
      <c r="Q66" s="29"/>
      <c r="R66" s="38"/>
      <c r="S66" s="29">
        <v>0</v>
      </c>
      <c r="T66" s="29"/>
      <c r="U66" s="33">
        <f t="shared" ref="U66" si="10">O66*100/G66</f>
        <v>66.666666666666671</v>
      </c>
      <c r="V66" s="29">
        <v>4</v>
      </c>
      <c r="W66" s="29">
        <v>10</v>
      </c>
      <c r="X66" s="42">
        <v>1</v>
      </c>
      <c r="Y66" s="50">
        <f t="shared" ref="Y66:Y73" si="11">X66*100/E66</f>
        <v>2.0833333333333335</v>
      </c>
      <c r="Z66" s="42"/>
      <c r="AA66" s="42"/>
      <c r="AB66" s="42"/>
      <c r="AC66" s="42"/>
      <c r="AD66" s="42"/>
      <c r="AE66" s="42"/>
    </row>
    <row r="67" spans="1:31" s="36" customFormat="1" ht="38.25" x14ac:dyDescent="0.25">
      <c r="A67" s="5" t="s">
        <v>91</v>
      </c>
      <c r="B67" s="6" t="s">
        <v>78</v>
      </c>
      <c r="C67" s="11">
        <v>16</v>
      </c>
      <c r="D67" s="29">
        <v>0</v>
      </c>
      <c r="E67" s="29">
        <v>0</v>
      </c>
      <c r="F67" s="30">
        <f t="shared" si="8"/>
        <v>0</v>
      </c>
      <c r="G67" s="38">
        <v>0</v>
      </c>
      <c r="H67" s="33">
        <v>0</v>
      </c>
      <c r="I67" s="29"/>
      <c r="J67" s="29"/>
      <c r="K67" s="29"/>
      <c r="L67" s="38"/>
      <c r="M67" s="29"/>
      <c r="N67" s="29"/>
      <c r="O67" s="29">
        <v>0</v>
      </c>
      <c r="P67" s="38"/>
      <c r="Q67" s="29"/>
      <c r="R67" s="38"/>
      <c r="S67" s="29"/>
      <c r="T67" s="29"/>
      <c r="U67" s="33">
        <v>0</v>
      </c>
      <c r="V67" s="29">
        <v>0</v>
      </c>
      <c r="W67" s="29">
        <v>0</v>
      </c>
      <c r="X67" s="42">
        <v>0</v>
      </c>
      <c r="Y67" s="50">
        <v>0</v>
      </c>
      <c r="Z67" s="42"/>
      <c r="AA67" s="42"/>
      <c r="AB67" s="42"/>
      <c r="AC67" s="42"/>
      <c r="AD67" s="42"/>
      <c r="AE67" s="42"/>
    </row>
    <row r="68" spans="1:31" s="36" customFormat="1" ht="38.25" x14ac:dyDescent="0.25">
      <c r="A68" s="5" t="s">
        <v>93</v>
      </c>
      <c r="B68" s="6" t="s">
        <v>79</v>
      </c>
      <c r="C68" s="7">
        <v>25.46</v>
      </c>
      <c r="D68" s="29">
        <v>0</v>
      </c>
      <c r="E68" s="29">
        <v>0</v>
      </c>
      <c r="F68" s="30">
        <f t="shared" si="8"/>
        <v>0</v>
      </c>
      <c r="G68" s="38">
        <v>0</v>
      </c>
      <c r="H68" s="33">
        <v>0</v>
      </c>
      <c r="I68" s="29"/>
      <c r="J68" s="29"/>
      <c r="K68" s="29"/>
      <c r="L68" s="38"/>
      <c r="M68" s="29"/>
      <c r="N68" s="29"/>
      <c r="O68" s="29">
        <v>0</v>
      </c>
      <c r="P68" s="38"/>
      <c r="Q68" s="29"/>
      <c r="R68" s="38"/>
      <c r="S68" s="29"/>
      <c r="T68" s="29"/>
      <c r="U68" s="33">
        <v>0</v>
      </c>
      <c r="V68" s="29">
        <v>0</v>
      </c>
      <c r="W68" s="29">
        <v>0</v>
      </c>
      <c r="X68" s="42">
        <v>0</v>
      </c>
      <c r="Y68" s="50">
        <v>0</v>
      </c>
      <c r="Z68" s="42"/>
      <c r="AA68" s="42"/>
      <c r="AB68" s="42"/>
      <c r="AC68" s="42"/>
      <c r="AD68" s="42"/>
      <c r="AE68" s="42"/>
    </row>
    <row r="69" spans="1:31" s="36" customFormat="1" ht="15.75" x14ac:dyDescent="0.25">
      <c r="A69" s="5" t="s">
        <v>95</v>
      </c>
      <c r="B69" s="6" t="s">
        <v>80</v>
      </c>
      <c r="C69" s="11">
        <v>8.7370000000000001</v>
      </c>
      <c r="D69" s="29">
        <v>0</v>
      </c>
      <c r="E69" s="29">
        <v>0</v>
      </c>
      <c r="F69" s="30">
        <f t="shared" si="8"/>
        <v>0</v>
      </c>
      <c r="G69" s="38">
        <v>0</v>
      </c>
      <c r="H69" s="33">
        <v>0</v>
      </c>
      <c r="I69" s="29"/>
      <c r="J69" s="29"/>
      <c r="K69" s="29"/>
      <c r="L69" s="38"/>
      <c r="M69" s="29"/>
      <c r="N69" s="29"/>
      <c r="O69" s="29">
        <v>0</v>
      </c>
      <c r="P69" s="38"/>
      <c r="Q69" s="29"/>
      <c r="R69" s="38"/>
      <c r="S69" s="29"/>
      <c r="T69" s="29"/>
      <c r="U69" s="33">
        <v>0</v>
      </c>
      <c r="V69" s="29">
        <v>0</v>
      </c>
      <c r="W69" s="29">
        <v>0</v>
      </c>
      <c r="X69" s="42">
        <v>0</v>
      </c>
      <c r="Y69" s="50">
        <v>0</v>
      </c>
      <c r="Z69" s="42"/>
      <c r="AA69" s="42"/>
      <c r="AB69" s="42"/>
      <c r="AC69" s="42"/>
      <c r="AD69" s="42"/>
      <c r="AE69" s="42"/>
    </row>
    <row r="70" spans="1:31" s="36" customFormat="1" ht="25.5" x14ac:dyDescent="0.25">
      <c r="A70" s="5" t="s">
        <v>274</v>
      </c>
      <c r="B70" s="6" t="s">
        <v>81</v>
      </c>
      <c r="C70" s="11">
        <v>11.28</v>
      </c>
      <c r="D70" s="29">
        <v>0</v>
      </c>
      <c r="E70" s="29">
        <v>0</v>
      </c>
      <c r="F70" s="30">
        <f t="shared" si="8"/>
        <v>0</v>
      </c>
      <c r="G70" s="38">
        <v>0</v>
      </c>
      <c r="H70" s="33">
        <v>0</v>
      </c>
      <c r="I70" s="29"/>
      <c r="J70" s="29"/>
      <c r="K70" s="29"/>
      <c r="L70" s="38"/>
      <c r="M70" s="29"/>
      <c r="N70" s="29"/>
      <c r="O70" s="29">
        <v>0</v>
      </c>
      <c r="P70" s="38"/>
      <c r="Q70" s="29"/>
      <c r="R70" s="38"/>
      <c r="S70" s="29"/>
      <c r="T70" s="29"/>
      <c r="U70" s="33">
        <v>0</v>
      </c>
      <c r="V70" s="29">
        <v>0</v>
      </c>
      <c r="W70" s="29">
        <v>0</v>
      </c>
      <c r="X70" s="42">
        <v>0</v>
      </c>
      <c r="Y70" s="50">
        <v>0</v>
      </c>
      <c r="Z70" s="42"/>
      <c r="AA70" s="42"/>
      <c r="AB70" s="42"/>
      <c r="AC70" s="42"/>
      <c r="AD70" s="42"/>
      <c r="AE70" s="42"/>
    </row>
    <row r="71" spans="1:31" s="36" customFormat="1" ht="15.75" x14ac:dyDescent="0.25">
      <c r="A71" s="5" t="s">
        <v>275</v>
      </c>
      <c r="B71" s="6" t="s">
        <v>82</v>
      </c>
      <c r="C71" s="11">
        <v>16.34</v>
      </c>
      <c r="D71" s="29">
        <v>0</v>
      </c>
      <c r="E71" s="29">
        <v>0</v>
      </c>
      <c r="F71" s="30">
        <f t="shared" si="8"/>
        <v>0</v>
      </c>
      <c r="G71" s="38">
        <v>0</v>
      </c>
      <c r="H71" s="33">
        <v>0</v>
      </c>
      <c r="I71" s="29"/>
      <c r="J71" s="29"/>
      <c r="K71" s="29"/>
      <c r="L71" s="38"/>
      <c r="M71" s="29"/>
      <c r="N71" s="29"/>
      <c r="O71" s="29">
        <v>0</v>
      </c>
      <c r="P71" s="38"/>
      <c r="Q71" s="29"/>
      <c r="R71" s="38"/>
      <c r="S71" s="29"/>
      <c r="T71" s="29"/>
      <c r="U71" s="33">
        <v>0</v>
      </c>
      <c r="V71" s="29">
        <v>0</v>
      </c>
      <c r="W71" s="29">
        <v>0</v>
      </c>
      <c r="X71" s="42">
        <v>0</v>
      </c>
      <c r="Y71" s="50">
        <v>0</v>
      </c>
      <c r="Z71" s="42"/>
      <c r="AA71" s="42"/>
      <c r="AB71" s="42"/>
      <c r="AC71" s="42"/>
      <c r="AD71" s="42"/>
      <c r="AE71" s="42"/>
    </row>
    <row r="72" spans="1:31" s="36" customFormat="1" ht="15.75" x14ac:dyDescent="0.25">
      <c r="A72" s="5" t="s">
        <v>276</v>
      </c>
      <c r="B72" s="12" t="s">
        <v>83</v>
      </c>
      <c r="C72" s="11">
        <v>5.34</v>
      </c>
      <c r="D72" s="29">
        <v>0</v>
      </c>
      <c r="E72" s="29">
        <v>0</v>
      </c>
      <c r="F72" s="30">
        <f t="shared" si="8"/>
        <v>0</v>
      </c>
      <c r="G72" s="38">
        <v>0</v>
      </c>
      <c r="H72" s="33">
        <v>0</v>
      </c>
      <c r="I72" s="29"/>
      <c r="J72" s="29"/>
      <c r="K72" s="29"/>
      <c r="L72" s="38"/>
      <c r="M72" s="29"/>
      <c r="N72" s="29"/>
      <c r="O72" s="29">
        <v>0</v>
      </c>
      <c r="P72" s="38"/>
      <c r="Q72" s="29"/>
      <c r="R72" s="38"/>
      <c r="S72" s="29"/>
      <c r="T72" s="29"/>
      <c r="U72" s="33">
        <v>0</v>
      </c>
      <c r="V72" s="29">
        <v>0</v>
      </c>
      <c r="W72" s="29">
        <v>0</v>
      </c>
      <c r="X72" s="42">
        <v>0</v>
      </c>
      <c r="Y72" s="50">
        <v>0</v>
      </c>
      <c r="Z72" s="42"/>
      <c r="AA72" s="42"/>
      <c r="AB72" s="42"/>
      <c r="AC72" s="42"/>
      <c r="AD72" s="42"/>
      <c r="AE72" s="42"/>
    </row>
    <row r="73" spans="1:31" s="36" customFormat="1" ht="15.75" x14ac:dyDescent="0.25">
      <c r="A73" s="5" t="s">
        <v>344</v>
      </c>
      <c r="B73" s="12" t="s">
        <v>345</v>
      </c>
      <c r="C73" s="11">
        <v>58.078000000000003</v>
      </c>
      <c r="D73" s="29">
        <v>0</v>
      </c>
      <c r="E73" s="29">
        <v>76</v>
      </c>
      <c r="F73" s="30">
        <f t="shared" si="8"/>
        <v>1.3085850063707427</v>
      </c>
      <c r="G73" s="38">
        <v>0</v>
      </c>
      <c r="H73" s="33">
        <v>0</v>
      </c>
      <c r="I73" s="29"/>
      <c r="J73" s="29"/>
      <c r="K73" s="29"/>
      <c r="L73" s="38"/>
      <c r="M73" s="29"/>
      <c r="N73" s="29"/>
      <c r="O73" s="29">
        <v>0</v>
      </c>
      <c r="P73" s="38"/>
      <c r="Q73" s="29"/>
      <c r="R73" s="38"/>
      <c r="S73" s="29"/>
      <c r="T73" s="29"/>
      <c r="U73" s="29">
        <v>0</v>
      </c>
      <c r="V73" s="29">
        <v>7</v>
      </c>
      <c r="W73" s="29">
        <v>10</v>
      </c>
      <c r="X73" s="42">
        <v>0</v>
      </c>
      <c r="Y73" s="50">
        <f t="shared" si="11"/>
        <v>0</v>
      </c>
      <c r="Z73" s="42"/>
      <c r="AA73" s="42"/>
      <c r="AB73" s="42"/>
      <c r="AC73" s="42"/>
      <c r="AD73" s="42"/>
      <c r="AE73" s="42"/>
    </row>
    <row r="74" spans="1:31" s="36" customFormat="1" ht="15.75" x14ac:dyDescent="0.25">
      <c r="A74" s="146" t="s">
        <v>336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</row>
    <row r="75" spans="1:31" s="36" customFormat="1" x14ac:dyDescent="0.25">
      <c r="A75" s="16" t="s">
        <v>97</v>
      </c>
      <c r="B75" s="10" t="s">
        <v>45</v>
      </c>
      <c r="C75" s="13">
        <v>109.7</v>
      </c>
      <c r="D75" s="28">
        <v>0</v>
      </c>
      <c r="E75" s="28">
        <v>0</v>
      </c>
      <c r="F75" s="47">
        <f>E75/C75</f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</row>
    <row r="76" spans="1:31" s="36" customFormat="1" ht="38.25" x14ac:dyDescent="0.25">
      <c r="A76" s="16" t="s">
        <v>98</v>
      </c>
      <c r="B76" s="10" t="s">
        <v>86</v>
      </c>
      <c r="C76" s="13">
        <v>119.99</v>
      </c>
      <c r="D76" s="28">
        <v>35</v>
      </c>
      <c r="E76" s="28">
        <v>65</v>
      </c>
      <c r="F76" s="47">
        <f>E76/C76</f>
        <v>0.54171180931744312</v>
      </c>
      <c r="G76" s="28">
        <v>3</v>
      </c>
      <c r="H76" s="28">
        <f>G76*100/D76</f>
        <v>8.5714285714285712</v>
      </c>
      <c r="I76" s="28"/>
      <c r="J76" s="28"/>
      <c r="K76" s="28"/>
      <c r="L76" s="28"/>
      <c r="M76" s="28"/>
      <c r="N76" s="28"/>
      <c r="O76" s="28">
        <v>0</v>
      </c>
      <c r="P76" s="28"/>
      <c r="Q76" s="28"/>
      <c r="R76" s="28"/>
      <c r="S76" s="28"/>
      <c r="T76" s="28"/>
      <c r="U76" s="28"/>
      <c r="V76" s="28">
        <v>6</v>
      </c>
      <c r="W76" s="28">
        <v>10</v>
      </c>
      <c r="X76" s="28">
        <v>1</v>
      </c>
      <c r="Y76" s="46">
        <f>X76*100/E76</f>
        <v>1.5384615384615385</v>
      </c>
      <c r="Z76" s="28"/>
      <c r="AA76" s="28"/>
      <c r="AB76" s="28"/>
      <c r="AC76" s="28"/>
      <c r="AD76" s="28"/>
      <c r="AE76" s="28"/>
    </row>
    <row r="77" spans="1:31" s="36" customFormat="1" x14ac:dyDescent="0.25">
      <c r="A77" s="16" t="s">
        <v>100</v>
      </c>
      <c r="B77" s="10" t="s">
        <v>87</v>
      </c>
      <c r="C77" s="13">
        <v>273.73</v>
      </c>
      <c r="D77" s="28">
        <v>67</v>
      </c>
      <c r="E77" s="28">
        <v>25</v>
      </c>
      <c r="F77" s="47">
        <f>E77/C77</f>
        <v>9.1330873488474032E-2</v>
      </c>
      <c r="G77" s="28">
        <v>0</v>
      </c>
      <c r="H77" s="28">
        <f>G77*100/D77</f>
        <v>0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>
        <v>2</v>
      </c>
      <c r="W77" s="28">
        <v>10</v>
      </c>
      <c r="X77" s="28">
        <v>0</v>
      </c>
      <c r="Y77" s="46">
        <v>0</v>
      </c>
      <c r="Z77" s="28"/>
      <c r="AA77" s="28"/>
      <c r="AB77" s="28"/>
      <c r="AC77" s="28"/>
      <c r="AD77" s="28"/>
      <c r="AE77" s="28"/>
    </row>
    <row r="78" spans="1:31" s="36" customFormat="1" ht="15.75" x14ac:dyDescent="0.25">
      <c r="A78" s="143" t="s">
        <v>277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s="36" customFormat="1" ht="15.75" x14ac:dyDescent="0.25">
      <c r="A79" s="14" t="s">
        <v>107</v>
      </c>
      <c r="B79" s="10" t="s">
        <v>45</v>
      </c>
      <c r="C79" s="11">
        <v>204.64</v>
      </c>
      <c r="D79" s="29">
        <v>0</v>
      </c>
      <c r="E79" s="29">
        <v>0</v>
      </c>
      <c r="F79" s="30">
        <f>E79/C79</f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</row>
    <row r="80" spans="1:31" s="36" customFormat="1" ht="15.75" x14ac:dyDescent="0.25">
      <c r="A80" s="14" t="s">
        <v>108</v>
      </c>
      <c r="B80" s="6" t="s">
        <v>90</v>
      </c>
      <c r="C80" s="11">
        <v>699.95899999999995</v>
      </c>
      <c r="D80" s="29">
        <v>55</v>
      </c>
      <c r="E80" s="29">
        <v>68</v>
      </c>
      <c r="F80" s="30">
        <f>E80/C80</f>
        <v>9.714854727205452E-2</v>
      </c>
      <c r="G80" s="29">
        <v>0</v>
      </c>
      <c r="H80" s="29">
        <v>0</v>
      </c>
      <c r="I80" s="29"/>
      <c r="J80" s="29"/>
      <c r="K80" s="29"/>
      <c r="L80" s="29"/>
      <c r="M80" s="29"/>
      <c r="N80" s="29"/>
      <c r="O80" s="29">
        <v>0</v>
      </c>
      <c r="P80" s="29"/>
      <c r="Q80" s="29"/>
      <c r="R80" s="29"/>
      <c r="S80" s="29"/>
      <c r="T80" s="29"/>
      <c r="U80" s="29">
        <v>0</v>
      </c>
      <c r="V80" s="29">
        <v>6</v>
      </c>
      <c r="W80" s="29">
        <v>10</v>
      </c>
      <c r="X80" s="42">
        <v>0</v>
      </c>
      <c r="Y80" s="50">
        <f>X80*100/E80</f>
        <v>0</v>
      </c>
      <c r="Z80" s="42"/>
      <c r="AA80" s="42"/>
      <c r="AB80" s="42"/>
      <c r="AC80" s="42"/>
      <c r="AD80" s="42"/>
      <c r="AE80" s="42"/>
    </row>
    <row r="81" spans="1:31" s="36" customFormat="1" ht="25.5" x14ac:dyDescent="0.25">
      <c r="A81" s="14" t="s">
        <v>110</v>
      </c>
      <c r="B81" s="6" t="s">
        <v>92</v>
      </c>
      <c r="C81" s="11">
        <v>354.61</v>
      </c>
      <c r="D81" s="29">
        <v>0</v>
      </c>
      <c r="E81" s="29">
        <v>0</v>
      </c>
      <c r="F81" s="30">
        <f>E81/C81</f>
        <v>0</v>
      </c>
      <c r="G81" s="29">
        <v>0</v>
      </c>
      <c r="H81" s="29">
        <v>0</v>
      </c>
      <c r="I81" s="29"/>
      <c r="J81" s="29"/>
      <c r="K81" s="29"/>
      <c r="L81" s="29"/>
      <c r="M81" s="29"/>
      <c r="N81" s="29"/>
      <c r="O81" s="29">
        <v>0</v>
      </c>
      <c r="P81" s="29"/>
      <c r="Q81" s="29"/>
      <c r="R81" s="29"/>
      <c r="S81" s="29"/>
      <c r="T81" s="29"/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42"/>
      <c r="AA81" s="42"/>
      <c r="AB81" s="42"/>
      <c r="AC81" s="42"/>
      <c r="AD81" s="42"/>
      <c r="AE81" s="42"/>
    </row>
    <row r="82" spans="1:31" s="36" customFormat="1" ht="15.75" x14ac:dyDescent="0.25">
      <c r="A82" s="14" t="s">
        <v>112</v>
      </c>
      <c r="B82" s="6" t="s">
        <v>94</v>
      </c>
      <c r="C82" s="7">
        <v>22.882999999999999</v>
      </c>
      <c r="D82" s="29">
        <v>0</v>
      </c>
      <c r="E82" s="29">
        <v>0</v>
      </c>
      <c r="F82" s="30">
        <f>E82/C82</f>
        <v>0</v>
      </c>
      <c r="G82" s="29">
        <v>0</v>
      </c>
      <c r="H82" s="29">
        <v>0</v>
      </c>
      <c r="I82" s="29"/>
      <c r="J82" s="29"/>
      <c r="K82" s="29"/>
      <c r="L82" s="29"/>
      <c r="M82" s="29"/>
      <c r="N82" s="29"/>
      <c r="O82" s="29">
        <v>0</v>
      </c>
      <c r="P82" s="29"/>
      <c r="Q82" s="29"/>
      <c r="R82" s="29"/>
      <c r="S82" s="29"/>
      <c r="T82" s="29"/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42"/>
      <c r="AA82" s="42"/>
      <c r="AB82" s="42"/>
      <c r="AC82" s="42"/>
      <c r="AD82" s="42"/>
      <c r="AE82" s="42"/>
    </row>
    <row r="83" spans="1:31" s="36" customFormat="1" ht="15.75" x14ac:dyDescent="0.25">
      <c r="A83" s="14" t="s">
        <v>278</v>
      </c>
      <c r="B83" s="6" t="s">
        <v>96</v>
      </c>
      <c r="C83" s="11">
        <v>812.9</v>
      </c>
      <c r="D83" s="29">
        <v>0</v>
      </c>
      <c r="E83" s="29">
        <v>66</v>
      </c>
      <c r="F83" s="30">
        <f>E83/C83</f>
        <v>8.1190798376184037E-2</v>
      </c>
      <c r="G83" s="29">
        <v>0</v>
      </c>
      <c r="H83" s="29">
        <v>0</v>
      </c>
      <c r="I83" s="29"/>
      <c r="J83" s="29"/>
      <c r="K83" s="29"/>
      <c r="L83" s="29"/>
      <c r="M83" s="29"/>
      <c r="N83" s="29"/>
      <c r="O83" s="29">
        <v>0</v>
      </c>
      <c r="P83" s="29"/>
      <c r="Q83" s="29"/>
      <c r="R83" s="29"/>
      <c r="S83" s="29"/>
      <c r="T83" s="29"/>
      <c r="U83" s="29">
        <v>0</v>
      </c>
      <c r="V83" s="29">
        <v>6</v>
      </c>
      <c r="W83" s="29">
        <v>10</v>
      </c>
      <c r="X83" s="42">
        <v>0</v>
      </c>
      <c r="Y83" s="50">
        <f>X83*100/E83</f>
        <v>0</v>
      </c>
      <c r="Z83" s="42"/>
      <c r="AA83" s="42"/>
      <c r="AB83" s="42"/>
      <c r="AC83" s="42"/>
      <c r="AD83" s="42"/>
      <c r="AE83" s="42"/>
    </row>
    <row r="84" spans="1:31" s="36" customFormat="1" ht="15.75" x14ac:dyDescent="0.25">
      <c r="A84" s="143" t="s">
        <v>279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31" s="36" customFormat="1" ht="15.75" x14ac:dyDescent="0.25">
      <c r="A85" s="14" t="s">
        <v>114</v>
      </c>
      <c r="B85" s="10" t="s">
        <v>45</v>
      </c>
      <c r="C85" s="11">
        <v>559.524</v>
      </c>
      <c r="D85" s="29">
        <v>72</v>
      </c>
      <c r="E85" s="29">
        <v>70</v>
      </c>
      <c r="F85" s="30">
        <f>E85/C85</f>
        <v>0.12510634038933094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7</v>
      </c>
      <c r="W85" s="29">
        <v>10</v>
      </c>
      <c r="X85" s="42">
        <v>7</v>
      </c>
      <c r="Y85" s="50">
        <f>X85*100/E85</f>
        <v>10</v>
      </c>
      <c r="Z85" s="42">
        <v>0</v>
      </c>
      <c r="AA85" s="42">
        <v>0</v>
      </c>
      <c r="AB85" s="42">
        <v>0</v>
      </c>
      <c r="AC85" s="42">
        <v>0</v>
      </c>
      <c r="AD85" s="42">
        <v>7</v>
      </c>
      <c r="AE85" s="42">
        <v>0</v>
      </c>
    </row>
    <row r="86" spans="1:31" s="36" customFormat="1" ht="25.5" x14ac:dyDescent="0.25">
      <c r="A86" s="14" t="s">
        <v>115</v>
      </c>
      <c r="B86" s="10" t="s">
        <v>364</v>
      </c>
      <c r="C86" s="11">
        <v>396.81</v>
      </c>
      <c r="D86" s="29">
        <v>0</v>
      </c>
      <c r="E86" s="29">
        <v>0</v>
      </c>
      <c r="F86" s="30">
        <f t="shared" ref="F86:F92" si="12">E86/C86</f>
        <v>0</v>
      </c>
      <c r="G86" s="29">
        <v>0</v>
      </c>
      <c r="H86" s="29">
        <v>0</v>
      </c>
      <c r="I86" s="29"/>
      <c r="J86" s="29"/>
      <c r="K86" s="29"/>
      <c r="L86" s="29"/>
      <c r="M86" s="29"/>
      <c r="N86" s="29"/>
      <c r="O86" s="29">
        <v>0</v>
      </c>
      <c r="P86" s="29"/>
      <c r="Q86" s="29"/>
      <c r="R86" s="29"/>
      <c r="S86" s="29"/>
      <c r="T86" s="29"/>
      <c r="U86" s="29">
        <v>0</v>
      </c>
      <c r="V86" s="29">
        <v>0</v>
      </c>
      <c r="W86" s="29">
        <v>0</v>
      </c>
      <c r="X86" s="42">
        <v>0</v>
      </c>
      <c r="Y86" s="50">
        <v>0</v>
      </c>
      <c r="Z86" s="42"/>
      <c r="AA86" s="42"/>
      <c r="AB86" s="42"/>
      <c r="AC86" s="42"/>
      <c r="AD86" s="42"/>
      <c r="AE86" s="42"/>
    </row>
    <row r="87" spans="1:31" s="36" customFormat="1" ht="15.75" x14ac:dyDescent="0.25">
      <c r="A87" s="14"/>
      <c r="B87" s="10" t="s">
        <v>101</v>
      </c>
      <c r="C87" s="11">
        <v>143.51</v>
      </c>
      <c r="D87" s="29">
        <v>0</v>
      </c>
      <c r="E87" s="29">
        <v>0</v>
      </c>
      <c r="F87" s="30">
        <f t="shared" si="12"/>
        <v>0</v>
      </c>
      <c r="G87" s="29">
        <v>0</v>
      </c>
      <c r="H87" s="29">
        <v>0</v>
      </c>
      <c r="I87" s="29"/>
      <c r="J87" s="29"/>
      <c r="K87" s="29"/>
      <c r="L87" s="29"/>
      <c r="M87" s="29"/>
      <c r="N87" s="29"/>
      <c r="O87" s="29">
        <v>0</v>
      </c>
      <c r="P87" s="29"/>
      <c r="Q87" s="29"/>
      <c r="R87" s="29"/>
      <c r="S87" s="29"/>
      <c r="T87" s="29"/>
      <c r="U87" s="29">
        <v>0</v>
      </c>
      <c r="V87" s="29">
        <v>0</v>
      </c>
      <c r="W87" s="29">
        <v>0</v>
      </c>
      <c r="X87" s="42">
        <v>0</v>
      </c>
      <c r="Y87" s="50">
        <v>0</v>
      </c>
      <c r="Z87" s="42"/>
      <c r="AA87" s="42"/>
      <c r="AB87" s="42"/>
      <c r="AC87" s="42"/>
      <c r="AD87" s="42"/>
      <c r="AE87" s="42"/>
    </row>
    <row r="88" spans="1:31" s="36" customFormat="1" ht="15.75" x14ac:dyDescent="0.25">
      <c r="A88" s="14" t="s">
        <v>118</v>
      </c>
      <c r="B88" s="10" t="s">
        <v>102</v>
      </c>
      <c r="C88" s="7">
        <v>29.94</v>
      </c>
      <c r="D88" s="29">
        <v>0</v>
      </c>
      <c r="E88" s="29">
        <v>0</v>
      </c>
      <c r="F88" s="30">
        <f t="shared" si="12"/>
        <v>0</v>
      </c>
      <c r="G88" s="29">
        <v>0</v>
      </c>
      <c r="H88" s="29">
        <v>0</v>
      </c>
      <c r="I88" s="29"/>
      <c r="J88" s="29"/>
      <c r="K88" s="29"/>
      <c r="L88" s="29"/>
      <c r="M88" s="29"/>
      <c r="N88" s="29"/>
      <c r="O88" s="29">
        <v>0</v>
      </c>
      <c r="P88" s="29"/>
      <c r="Q88" s="29"/>
      <c r="R88" s="29"/>
      <c r="S88" s="29"/>
      <c r="T88" s="29"/>
      <c r="U88" s="29">
        <v>0</v>
      </c>
      <c r="V88" s="29">
        <v>0</v>
      </c>
      <c r="W88" s="29">
        <v>0</v>
      </c>
      <c r="X88" s="42">
        <v>0</v>
      </c>
      <c r="Y88" s="50">
        <v>0</v>
      </c>
      <c r="Z88" s="42"/>
      <c r="AA88" s="42"/>
      <c r="AB88" s="42"/>
      <c r="AC88" s="42"/>
      <c r="AD88" s="42"/>
      <c r="AE88" s="42"/>
    </row>
    <row r="89" spans="1:31" s="36" customFormat="1" ht="15.75" x14ac:dyDescent="0.25">
      <c r="A89" s="14" t="s">
        <v>120</v>
      </c>
      <c r="B89" s="10" t="s">
        <v>103</v>
      </c>
      <c r="C89" s="7">
        <v>39.04</v>
      </c>
      <c r="D89" s="29">
        <v>0</v>
      </c>
      <c r="E89" s="29">
        <v>0</v>
      </c>
      <c r="F89" s="30">
        <f t="shared" si="12"/>
        <v>0</v>
      </c>
      <c r="G89" s="29">
        <v>0</v>
      </c>
      <c r="H89" s="29">
        <v>0</v>
      </c>
      <c r="I89" s="29"/>
      <c r="J89" s="29"/>
      <c r="K89" s="29"/>
      <c r="L89" s="29"/>
      <c r="M89" s="29"/>
      <c r="N89" s="29"/>
      <c r="O89" s="29">
        <v>0</v>
      </c>
      <c r="P89" s="29"/>
      <c r="Q89" s="29"/>
      <c r="R89" s="29"/>
      <c r="S89" s="29"/>
      <c r="T89" s="29"/>
      <c r="U89" s="29">
        <v>0</v>
      </c>
      <c r="V89" s="29">
        <v>0</v>
      </c>
      <c r="W89" s="29">
        <v>0</v>
      </c>
      <c r="X89" s="42">
        <v>0</v>
      </c>
      <c r="Y89" s="50">
        <v>0</v>
      </c>
      <c r="Z89" s="42"/>
      <c r="AA89" s="42"/>
      <c r="AB89" s="42"/>
      <c r="AC89" s="42"/>
      <c r="AD89" s="42"/>
      <c r="AE89" s="42"/>
    </row>
    <row r="90" spans="1:31" s="36" customFormat="1" ht="15.75" x14ac:dyDescent="0.25">
      <c r="A90" s="14" t="s">
        <v>122</v>
      </c>
      <c r="B90" s="10" t="s">
        <v>104</v>
      </c>
      <c r="C90" s="7">
        <v>21.24</v>
      </c>
      <c r="D90" s="29">
        <v>0</v>
      </c>
      <c r="E90" s="29">
        <v>0</v>
      </c>
      <c r="F90" s="30">
        <f t="shared" si="12"/>
        <v>0</v>
      </c>
      <c r="G90" s="29">
        <v>0</v>
      </c>
      <c r="H90" s="29">
        <v>0</v>
      </c>
      <c r="I90" s="29"/>
      <c r="J90" s="29"/>
      <c r="K90" s="29"/>
      <c r="L90" s="29"/>
      <c r="M90" s="29"/>
      <c r="N90" s="29"/>
      <c r="O90" s="29">
        <v>0</v>
      </c>
      <c r="P90" s="29"/>
      <c r="Q90" s="29"/>
      <c r="R90" s="29"/>
      <c r="S90" s="29"/>
      <c r="T90" s="29"/>
      <c r="U90" s="29">
        <v>0</v>
      </c>
      <c r="V90" s="29">
        <v>0</v>
      </c>
      <c r="W90" s="29">
        <v>0</v>
      </c>
      <c r="X90" s="42">
        <v>0</v>
      </c>
      <c r="Y90" s="50">
        <v>0</v>
      </c>
      <c r="Z90" s="42"/>
      <c r="AA90" s="42"/>
      <c r="AB90" s="42"/>
      <c r="AC90" s="42"/>
      <c r="AD90" s="42"/>
      <c r="AE90" s="42"/>
    </row>
    <row r="91" spans="1:31" s="36" customFormat="1" ht="15.75" x14ac:dyDescent="0.25">
      <c r="A91" s="14" t="s">
        <v>280</v>
      </c>
      <c r="B91" s="10" t="s">
        <v>105</v>
      </c>
      <c r="C91" s="11">
        <v>95.58</v>
      </c>
      <c r="D91" s="29">
        <v>43</v>
      </c>
      <c r="E91" s="29">
        <v>50</v>
      </c>
      <c r="F91" s="30">
        <f t="shared" si="12"/>
        <v>0.5231219920485457</v>
      </c>
      <c r="G91" s="29">
        <v>4</v>
      </c>
      <c r="H91" s="33">
        <f t="shared" ref="H91" si="13">G91*100/D91</f>
        <v>9.3023255813953494</v>
      </c>
      <c r="I91" s="29"/>
      <c r="J91" s="29"/>
      <c r="K91" s="29"/>
      <c r="L91" s="29"/>
      <c r="M91" s="29"/>
      <c r="N91" s="29"/>
      <c r="O91" s="29">
        <v>0</v>
      </c>
      <c r="P91" s="29"/>
      <c r="Q91" s="29"/>
      <c r="R91" s="29"/>
      <c r="S91" s="29"/>
      <c r="T91" s="29"/>
      <c r="U91" s="33">
        <f t="shared" ref="U91" si="14">O91*100/G91</f>
        <v>0</v>
      </c>
      <c r="V91" s="29">
        <v>5</v>
      </c>
      <c r="W91" s="29">
        <v>10</v>
      </c>
      <c r="X91" s="42">
        <v>0</v>
      </c>
      <c r="Y91" s="50">
        <f t="shared" ref="Y91" si="15">X91*100/E91</f>
        <v>0</v>
      </c>
      <c r="Z91" s="42"/>
      <c r="AA91" s="42"/>
      <c r="AB91" s="42"/>
      <c r="AC91" s="42"/>
      <c r="AD91" s="42"/>
      <c r="AE91" s="42"/>
    </row>
    <row r="92" spans="1:31" s="36" customFormat="1" ht="25.5" customHeight="1" x14ac:dyDescent="0.25">
      <c r="A92" s="14" t="s">
        <v>281</v>
      </c>
      <c r="B92" s="10" t="s">
        <v>106</v>
      </c>
      <c r="C92" s="11">
        <v>140.62</v>
      </c>
      <c r="D92" s="29">
        <v>0</v>
      </c>
      <c r="E92" s="29">
        <v>0</v>
      </c>
      <c r="F92" s="30">
        <f t="shared" si="12"/>
        <v>0</v>
      </c>
      <c r="G92" s="29">
        <v>0</v>
      </c>
      <c r="H92" s="29">
        <v>0</v>
      </c>
      <c r="I92" s="29"/>
      <c r="J92" s="29"/>
      <c r="K92" s="29"/>
      <c r="L92" s="29"/>
      <c r="M92" s="29"/>
      <c r="N92" s="29"/>
      <c r="O92" s="29">
        <v>0</v>
      </c>
      <c r="P92" s="29"/>
      <c r="Q92" s="29"/>
      <c r="R92" s="29"/>
      <c r="S92" s="29"/>
      <c r="T92" s="29"/>
      <c r="U92" s="29">
        <v>0</v>
      </c>
      <c r="V92" s="29">
        <v>0</v>
      </c>
      <c r="W92" s="29">
        <v>0</v>
      </c>
      <c r="X92" s="42">
        <v>0</v>
      </c>
      <c r="Y92" s="50">
        <v>0</v>
      </c>
      <c r="Z92" s="42"/>
      <c r="AA92" s="42"/>
      <c r="AB92" s="42"/>
      <c r="AC92" s="42"/>
      <c r="AD92" s="42"/>
      <c r="AE92" s="42"/>
    </row>
    <row r="93" spans="1:31" s="36" customFormat="1" ht="15.75" x14ac:dyDescent="0.25">
      <c r="A93" s="146" t="s">
        <v>282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</row>
    <row r="94" spans="1:31" s="36" customFormat="1" x14ac:dyDescent="0.25">
      <c r="A94" s="16" t="s">
        <v>123</v>
      </c>
      <c r="B94" s="10" t="s">
        <v>45</v>
      </c>
      <c r="C94" s="13">
        <v>572.79</v>
      </c>
      <c r="D94" s="28">
        <v>0</v>
      </c>
      <c r="E94" s="28">
        <v>307</v>
      </c>
      <c r="F94" s="47">
        <f>E94/C94</f>
        <v>0.53597304422214076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30</v>
      </c>
      <c r="W94" s="28">
        <v>10</v>
      </c>
      <c r="X94" s="94">
        <v>30</v>
      </c>
      <c r="Y94" s="139">
        <f>X94*100/E94</f>
        <v>9.7719869706840399</v>
      </c>
      <c r="Z94" s="94">
        <v>0</v>
      </c>
      <c r="AA94" s="94">
        <v>0</v>
      </c>
      <c r="AB94" s="94">
        <v>0</v>
      </c>
      <c r="AC94" s="94">
        <v>0</v>
      </c>
      <c r="AD94" s="94">
        <v>30</v>
      </c>
      <c r="AE94" s="94">
        <v>0</v>
      </c>
    </row>
    <row r="95" spans="1:31" s="36" customFormat="1" ht="15.75" customHeight="1" x14ac:dyDescent="0.25">
      <c r="A95" s="143" t="s">
        <v>337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</row>
    <row r="96" spans="1:31" s="36" customFormat="1" ht="15.75" x14ac:dyDescent="0.25">
      <c r="A96" s="5" t="s">
        <v>126</v>
      </c>
      <c r="B96" s="6" t="s">
        <v>45</v>
      </c>
      <c r="C96" s="64">
        <v>1591.999</v>
      </c>
      <c r="D96" s="29">
        <v>0</v>
      </c>
      <c r="E96" s="29">
        <v>0</v>
      </c>
      <c r="F96" s="30">
        <f>E96/C96</f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</row>
    <row r="97" spans="1:31" s="36" customFormat="1" ht="25.5" x14ac:dyDescent="0.25">
      <c r="A97" s="5" t="s">
        <v>127</v>
      </c>
      <c r="B97" s="6" t="s">
        <v>109</v>
      </c>
      <c r="C97" s="11">
        <v>400</v>
      </c>
      <c r="D97" s="29">
        <v>0</v>
      </c>
      <c r="E97" s="29">
        <v>0</v>
      </c>
      <c r="F97" s="30">
        <f>E97/C97</f>
        <v>0</v>
      </c>
      <c r="G97" s="29">
        <v>0</v>
      </c>
      <c r="H97" s="29">
        <v>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42"/>
      <c r="AA97" s="42"/>
      <c r="AB97" s="42"/>
      <c r="AC97" s="42"/>
      <c r="AD97" s="42"/>
      <c r="AE97" s="42"/>
    </row>
    <row r="98" spans="1:31" s="36" customFormat="1" ht="15.75" x14ac:dyDescent="0.25">
      <c r="A98" s="5" t="s">
        <v>129</v>
      </c>
      <c r="B98" s="6" t="s">
        <v>111</v>
      </c>
      <c r="C98" s="11">
        <v>17.489000000000001</v>
      </c>
      <c r="D98" s="29">
        <v>0</v>
      </c>
      <c r="E98" s="29">
        <v>0</v>
      </c>
      <c r="F98" s="30">
        <f>E98/C98</f>
        <v>0</v>
      </c>
      <c r="G98" s="29">
        <v>0</v>
      </c>
      <c r="H98" s="29">
        <v>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42"/>
      <c r="AA98" s="42"/>
      <c r="AB98" s="42"/>
      <c r="AC98" s="42"/>
      <c r="AD98" s="42"/>
      <c r="AE98" s="42"/>
    </row>
    <row r="99" spans="1:31" s="36" customFormat="1" ht="15.75" x14ac:dyDescent="0.25">
      <c r="A99" s="5" t="s">
        <v>131</v>
      </c>
      <c r="B99" s="6" t="s">
        <v>113</v>
      </c>
      <c r="C99" s="11">
        <v>210.33</v>
      </c>
      <c r="D99" s="29">
        <v>0</v>
      </c>
      <c r="E99" s="29">
        <v>0</v>
      </c>
      <c r="F99" s="30">
        <f>E99/C99</f>
        <v>0</v>
      </c>
      <c r="G99" s="29">
        <v>0</v>
      </c>
      <c r="H99" s="29">
        <v>0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42"/>
      <c r="AA99" s="42"/>
      <c r="AB99" s="42"/>
      <c r="AC99" s="42"/>
      <c r="AD99" s="42"/>
      <c r="AE99" s="42"/>
    </row>
    <row r="100" spans="1:31" s="36" customFormat="1" ht="15.75" x14ac:dyDescent="0.25">
      <c r="A100" s="143" t="s">
        <v>283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</row>
    <row r="101" spans="1:31" s="36" customFormat="1" ht="15.75" x14ac:dyDescent="0.25">
      <c r="A101" s="5" t="s">
        <v>133</v>
      </c>
      <c r="B101" s="6" t="s">
        <v>45</v>
      </c>
      <c r="C101" s="11">
        <v>249.48</v>
      </c>
      <c r="D101" s="29">
        <v>12</v>
      </c>
      <c r="E101" s="29">
        <v>10</v>
      </c>
      <c r="F101" s="30">
        <f>E101/C101</f>
        <v>4.0083373416706751E-2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1</v>
      </c>
      <c r="W101" s="29">
        <v>10</v>
      </c>
      <c r="X101" s="42">
        <v>1</v>
      </c>
      <c r="Y101" s="50">
        <f>X101*100/E101</f>
        <v>10</v>
      </c>
      <c r="Z101" s="42">
        <v>0</v>
      </c>
      <c r="AA101" s="42">
        <v>0</v>
      </c>
      <c r="AB101" s="42">
        <v>0</v>
      </c>
      <c r="AC101" s="42">
        <v>0</v>
      </c>
      <c r="AD101" s="42">
        <v>1</v>
      </c>
      <c r="AE101" s="42">
        <v>0</v>
      </c>
    </row>
    <row r="102" spans="1:31" s="36" customFormat="1" ht="38.25" x14ac:dyDescent="0.25">
      <c r="A102" s="5" t="s">
        <v>134</v>
      </c>
      <c r="B102" s="6" t="s">
        <v>116</v>
      </c>
      <c r="C102" s="11">
        <v>98.5</v>
      </c>
      <c r="D102" s="29">
        <v>35</v>
      </c>
      <c r="E102" s="29">
        <v>23</v>
      </c>
      <c r="F102" s="30">
        <f>E102/C102</f>
        <v>0.233502538071066</v>
      </c>
      <c r="G102" s="29">
        <v>0</v>
      </c>
      <c r="H102" s="29">
        <v>0</v>
      </c>
      <c r="I102" s="29"/>
      <c r="J102" s="29"/>
      <c r="K102" s="29"/>
      <c r="L102" s="29"/>
      <c r="M102" s="29"/>
      <c r="N102" s="29"/>
      <c r="O102" s="29">
        <v>0</v>
      </c>
      <c r="P102" s="29"/>
      <c r="Q102" s="29"/>
      <c r="R102" s="29"/>
      <c r="S102" s="29"/>
      <c r="T102" s="29"/>
      <c r="U102" s="33">
        <v>0</v>
      </c>
      <c r="V102" s="29">
        <v>2</v>
      </c>
      <c r="W102" s="29">
        <v>10</v>
      </c>
      <c r="X102" s="42">
        <v>1</v>
      </c>
      <c r="Y102" s="50">
        <f>X102*100/E102</f>
        <v>4.3478260869565215</v>
      </c>
      <c r="Z102" s="42"/>
      <c r="AA102" s="42"/>
      <c r="AB102" s="42"/>
      <c r="AC102" s="42"/>
      <c r="AD102" s="42"/>
      <c r="AE102" s="42"/>
    </row>
    <row r="103" spans="1:31" s="36" customFormat="1" ht="38.25" x14ac:dyDescent="0.25">
      <c r="A103" s="5" t="s">
        <v>136</v>
      </c>
      <c r="B103" s="6" t="s">
        <v>117</v>
      </c>
      <c r="C103" s="11">
        <v>164.62899999999999</v>
      </c>
      <c r="D103" s="29">
        <v>50</v>
      </c>
      <c r="E103" s="29">
        <v>43</v>
      </c>
      <c r="F103" s="30">
        <f>E103/C103</f>
        <v>0.26119334989582638</v>
      </c>
      <c r="G103" s="29">
        <v>4</v>
      </c>
      <c r="H103" s="29">
        <f>G103*100/D103</f>
        <v>8</v>
      </c>
      <c r="I103" s="29"/>
      <c r="J103" s="29"/>
      <c r="K103" s="29"/>
      <c r="L103" s="29"/>
      <c r="M103" s="29"/>
      <c r="N103" s="29"/>
      <c r="O103" s="29">
        <v>0</v>
      </c>
      <c r="P103" s="29"/>
      <c r="Q103" s="29"/>
      <c r="R103" s="29"/>
      <c r="S103" s="29"/>
      <c r="T103" s="29"/>
      <c r="U103" s="33">
        <f>O103*100/G103</f>
        <v>0</v>
      </c>
      <c r="V103" s="29">
        <v>4</v>
      </c>
      <c r="W103" s="29">
        <v>10</v>
      </c>
      <c r="X103" s="42">
        <v>1</v>
      </c>
      <c r="Y103" s="50">
        <f>X103*100/E103</f>
        <v>2.3255813953488373</v>
      </c>
      <c r="Z103" s="42"/>
      <c r="AA103" s="42"/>
      <c r="AB103" s="42"/>
      <c r="AC103" s="42"/>
      <c r="AD103" s="42"/>
      <c r="AE103" s="42"/>
    </row>
    <row r="104" spans="1:31" s="36" customFormat="1" ht="15.75" x14ac:dyDescent="0.25">
      <c r="A104" s="5" t="s">
        <v>284</v>
      </c>
      <c r="B104" s="6" t="s">
        <v>119</v>
      </c>
      <c r="C104" s="11">
        <v>7.07</v>
      </c>
      <c r="D104" s="29">
        <v>0</v>
      </c>
      <c r="E104" s="29">
        <v>0</v>
      </c>
      <c r="F104" s="30">
        <f>E104/C104</f>
        <v>0</v>
      </c>
      <c r="G104" s="29">
        <v>0</v>
      </c>
      <c r="H104" s="29">
        <v>0</v>
      </c>
      <c r="I104" s="29"/>
      <c r="J104" s="29"/>
      <c r="K104" s="29"/>
      <c r="L104" s="29"/>
      <c r="M104" s="29"/>
      <c r="N104" s="29"/>
      <c r="O104" s="29">
        <v>0</v>
      </c>
      <c r="P104" s="29"/>
      <c r="Q104" s="29"/>
      <c r="R104" s="29"/>
      <c r="S104" s="29"/>
      <c r="T104" s="29"/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42"/>
      <c r="AA104" s="42"/>
      <c r="AB104" s="42"/>
      <c r="AC104" s="42"/>
      <c r="AD104" s="42"/>
      <c r="AE104" s="42"/>
    </row>
    <row r="105" spans="1:31" s="36" customFormat="1" ht="15.75" x14ac:dyDescent="0.25">
      <c r="A105" s="5" t="s">
        <v>285</v>
      </c>
      <c r="B105" s="6" t="s">
        <v>121</v>
      </c>
      <c r="C105" s="7">
        <v>11.88</v>
      </c>
      <c r="D105" s="29">
        <v>0</v>
      </c>
      <c r="E105" s="29">
        <v>0</v>
      </c>
      <c r="F105" s="30">
        <f>E105/C105</f>
        <v>0</v>
      </c>
      <c r="G105" s="29">
        <v>0</v>
      </c>
      <c r="H105" s="29">
        <v>0</v>
      </c>
      <c r="I105" s="29"/>
      <c r="J105" s="29"/>
      <c r="K105" s="29"/>
      <c r="L105" s="29"/>
      <c r="M105" s="29"/>
      <c r="N105" s="29"/>
      <c r="O105" s="29">
        <v>0</v>
      </c>
      <c r="P105" s="29"/>
      <c r="Q105" s="29"/>
      <c r="R105" s="29"/>
      <c r="S105" s="29"/>
      <c r="T105" s="29"/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2"/>
      <c r="AA105" s="42"/>
      <c r="AB105" s="42"/>
      <c r="AC105" s="42"/>
      <c r="AD105" s="42"/>
      <c r="AE105" s="42"/>
    </row>
    <row r="106" spans="1:31" s="36" customFormat="1" ht="15.75" x14ac:dyDescent="0.25">
      <c r="A106" s="143" t="s">
        <v>286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</row>
    <row r="107" spans="1:31" s="36" customFormat="1" ht="15.75" x14ac:dyDescent="0.25">
      <c r="A107" s="5" t="s">
        <v>138</v>
      </c>
      <c r="B107" s="6" t="s">
        <v>45</v>
      </c>
      <c r="C107" s="11">
        <v>498.62</v>
      </c>
      <c r="D107" s="29">
        <v>148</v>
      </c>
      <c r="E107" s="29">
        <v>0</v>
      </c>
      <c r="F107" s="30">
        <f>E107/C107</f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</row>
    <row r="108" spans="1:31" s="36" customFormat="1" ht="15.75" x14ac:dyDescent="0.25">
      <c r="A108" s="5" t="s">
        <v>139</v>
      </c>
      <c r="B108" s="6" t="s">
        <v>124</v>
      </c>
      <c r="C108" s="11">
        <v>200.97</v>
      </c>
      <c r="D108" s="29">
        <v>0</v>
      </c>
      <c r="E108" s="29">
        <v>0</v>
      </c>
      <c r="F108" s="30">
        <f>E108/C108</f>
        <v>0</v>
      </c>
      <c r="G108" s="29">
        <v>0</v>
      </c>
      <c r="H108" s="29">
        <v>0</v>
      </c>
      <c r="I108" s="29"/>
      <c r="J108" s="29"/>
      <c r="K108" s="29"/>
      <c r="L108" s="29"/>
      <c r="M108" s="29"/>
      <c r="N108" s="29"/>
      <c r="O108" s="29">
        <v>0</v>
      </c>
      <c r="P108" s="29"/>
      <c r="Q108" s="29"/>
      <c r="R108" s="29"/>
      <c r="S108" s="29"/>
      <c r="T108" s="29"/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42"/>
      <c r="AA108" s="42"/>
      <c r="AB108" s="42"/>
      <c r="AC108" s="42"/>
      <c r="AD108" s="42"/>
      <c r="AE108" s="42"/>
    </row>
    <row r="109" spans="1:31" s="36" customFormat="1" ht="25.5" x14ac:dyDescent="0.25">
      <c r="A109" s="5" t="s">
        <v>141</v>
      </c>
      <c r="B109" s="6" t="s">
        <v>125</v>
      </c>
      <c r="C109" s="11">
        <v>177.53</v>
      </c>
      <c r="D109" s="29">
        <v>0</v>
      </c>
      <c r="E109" s="29">
        <v>0</v>
      </c>
      <c r="F109" s="30">
        <f>E109/C109</f>
        <v>0</v>
      </c>
      <c r="G109" s="29">
        <v>0</v>
      </c>
      <c r="H109" s="29">
        <v>0</v>
      </c>
      <c r="I109" s="29"/>
      <c r="J109" s="29"/>
      <c r="K109" s="29"/>
      <c r="L109" s="29"/>
      <c r="M109" s="29"/>
      <c r="N109" s="29"/>
      <c r="O109" s="29">
        <v>0</v>
      </c>
      <c r="P109" s="29"/>
      <c r="Q109" s="29"/>
      <c r="R109" s="29"/>
      <c r="S109" s="29"/>
      <c r="T109" s="29"/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42"/>
      <c r="AA109" s="42"/>
      <c r="AB109" s="42"/>
      <c r="AC109" s="42"/>
      <c r="AD109" s="42"/>
      <c r="AE109" s="42"/>
    </row>
    <row r="110" spans="1:31" s="36" customFormat="1" ht="15.75" x14ac:dyDescent="0.25">
      <c r="A110" s="143" t="s">
        <v>287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</row>
    <row r="111" spans="1:31" s="36" customFormat="1" x14ac:dyDescent="0.25">
      <c r="A111" s="5" t="s">
        <v>150</v>
      </c>
      <c r="B111" s="6" t="s">
        <v>26</v>
      </c>
      <c r="C111" s="7">
        <v>186.63</v>
      </c>
      <c r="D111" s="39">
        <v>27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</row>
    <row r="112" spans="1:31" s="36" customFormat="1" ht="38.25" x14ac:dyDescent="0.25">
      <c r="A112" s="5" t="s">
        <v>151</v>
      </c>
      <c r="B112" s="6" t="s">
        <v>128</v>
      </c>
      <c r="C112" s="11">
        <v>332.44099999999997</v>
      </c>
      <c r="D112" s="39">
        <v>27</v>
      </c>
      <c r="E112" s="39">
        <v>30</v>
      </c>
      <c r="F112" s="40">
        <f>E112/C112</f>
        <v>9.0241576700828122E-2</v>
      </c>
      <c r="G112" s="39">
        <v>2</v>
      </c>
      <c r="H112" s="39">
        <f>G112*100/D112</f>
        <v>7.4074074074074074</v>
      </c>
      <c r="I112" s="39"/>
      <c r="J112" s="39"/>
      <c r="K112" s="39"/>
      <c r="L112" s="39"/>
      <c r="M112" s="39"/>
      <c r="N112" s="39"/>
      <c r="O112" s="39">
        <v>1</v>
      </c>
      <c r="P112" s="39"/>
      <c r="Q112" s="39"/>
      <c r="R112" s="39"/>
      <c r="S112" s="39"/>
      <c r="T112" s="39"/>
      <c r="U112" s="73">
        <f>O112*100/G112</f>
        <v>50</v>
      </c>
      <c r="V112" s="39">
        <v>3</v>
      </c>
      <c r="W112" s="39">
        <v>10</v>
      </c>
      <c r="X112" s="51">
        <v>1</v>
      </c>
      <c r="Y112" s="58">
        <f>X112*100/E112</f>
        <v>3.3333333333333335</v>
      </c>
      <c r="Z112" s="51"/>
      <c r="AA112" s="51"/>
      <c r="AB112" s="51"/>
      <c r="AC112" s="51"/>
      <c r="AD112" s="51"/>
      <c r="AE112" s="51"/>
    </row>
    <row r="113" spans="1:31" s="36" customFormat="1" x14ac:dyDescent="0.25">
      <c r="A113" s="5" t="s">
        <v>153</v>
      </c>
      <c r="B113" s="6" t="s">
        <v>130</v>
      </c>
      <c r="C113" s="11">
        <v>33.372999999999998</v>
      </c>
      <c r="D113" s="39">
        <v>0</v>
      </c>
      <c r="E113" s="39">
        <v>0</v>
      </c>
      <c r="F113" s="40">
        <f>E113/C113</f>
        <v>0</v>
      </c>
      <c r="G113" s="39">
        <v>0</v>
      </c>
      <c r="H113" s="39">
        <v>0</v>
      </c>
      <c r="I113" s="39"/>
      <c r="J113" s="39"/>
      <c r="K113" s="39"/>
      <c r="L113" s="39"/>
      <c r="M113" s="39"/>
      <c r="N113" s="39"/>
      <c r="O113" s="39">
        <v>0</v>
      </c>
      <c r="P113" s="39"/>
      <c r="Q113" s="39"/>
      <c r="R113" s="39"/>
      <c r="S113" s="39"/>
      <c r="T113" s="39"/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51"/>
      <c r="AA113" s="51"/>
      <c r="AB113" s="51"/>
      <c r="AC113" s="51"/>
      <c r="AD113" s="51"/>
      <c r="AE113" s="51"/>
    </row>
    <row r="114" spans="1:31" s="36" customFormat="1" x14ac:dyDescent="0.25">
      <c r="A114" s="5" t="s">
        <v>288</v>
      </c>
      <c r="B114" s="6" t="s">
        <v>132</v>
      </c>
      <c r="C114" s="11">
        <v>20.67</v>
      </c>
      <c r="D114" s="39">
        <v>0</v>
      </c>
      <c r="E114" s="39">
        <v>0</v>
      </c>
      <c r="F114" s="40">
        <f>E114/C114</f>
        <v>0</v>
      </c>
      <c r="G114" s="39">
        <v>0</v>
      </c>
      <c r="H114" s="39">
        <v>0</v>
      </c>
      <c r="I114" s="39"/>
      <c r="J114" s="39"/>
      <c r="K114" s="39"/>
      <c r="L114" s="39"/>
      <c r="M114" s="39"/>
      <c r="N114" s="39"/>
      <c r="O114" s="39">
        <v>0</v>
      </c>
      <c r="P114" s="39"/>
      <c r="Q114" s="39"/>
      <c r="R114" s="39"/>
      <c r="S114" s="39"/>
      <c r="T114" s="39"/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51"/>
      <c r="AA114" s="51"/>
      <c r="AB114" s="51"/>
      <c r="AC114" s="51"/>
      <c r="AD114" s="51"/>
      <c r="AE114" s="51"/>
    </row>
    <row r="115" spans="1:31" s="36" customFormat="1" ht="15.75" x14ac:dyDescent="0.25">
      <c r="A115" s="146" t="s">
        <v>338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</row>
    <row r="116" spans="1:31" s="36" customFormat="1" ht="15.75" x14ac:dyDescent="0.25">
      <c r="A116" s="16" t="s">
        <v>155</v>
      </c>
      <c r="B116" s="10" t="s">
        <v>45</v>
      </c>
      <c r="C116" s="13">
        <v>347.41</v>
      </c>
      <c r="D116" s="29">
        <v>0</v>
      </c>
      <c r="E116" s="29">
        <v>117</v>
      </c>
      <c r="F116" s="30">
        <f>E116/C116</f>
        <v>0.33677787052761865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11</v>
      </c>
      <c r="W116" s="29">
        <v>10</v>
      </c>
      <c r="X116" s="42">
        <v>11</v>
      </c>
      <c r="Y116" s="50">
        <f>X116*100/E116</f>
        <v>9.4017094017094021</v>
      </c>
      <c r="Z116" s="42">
        <v>0</v>
      </c>
      <c r="AA116" s="42">
        <v>0</v>
      </c>
      <c r="AB116" s="42">
        <v>0</v>
      </c>
      <c r="AC116" s="42">
        <v>0</v>
      </c>
      <c r="AD116" s="42">
        <v>11</v>
      </c>
      <c r="AE116" s="42">
        <v>0</v>
      </c>
    </row>
    <row r="117" spans="1:31" s="36" customFormat="1" ht="25.5" x14ac:dyDescent="0.25">
      <c r="A117" s="16" t="s">
        <v>156</v>
      </c>
      <c r="B117" s="10" t="s">
        <v>135</v>
      </c>
      <c r="C117" s="13">
        <v>36.19</v>
      </c>
      <c r="D117" s="29">
        <v>0</v>
      </c>
      <c r="E117" s="29">
        <v>0</v>
      </c>
      <c r="F117" s="30">
        <f>E117/C117</f>
        <v>0</v>
      </c>
      <c r="G117" s="29">
        <v>0</v>
      </c>
      <c r="H117" s="29">
        <v>0</v>
      </c>
      <c r="I117" s="29"/>
      <c r="J117" s="29"/>
      <c r="K117" s="29"/>
      <c r="L117" s="29"/>
      <c r="M117" s="29"/>
      <c r="N117" s="29"/>
      <c r="O117" s="29">
        <v>0</v>
      </c>
      <c r="P117" s="29"/>
      <c r="Q117" s="29"/>
      <c r="R117" s="29"/>
      <c r="S117" s="29"/>
      <c r="T117" s="29"/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42"/>
      <c r="AA117" s="42"/>
      <c r="AB117" s="42"/>
      <c r="AC117" s="42"/>
      <c r="AD117" s="42"/>
      <c r="AE117" s="42"/>
    </row>
    <row r="118" spans="1:31" s="36" customFormat="1" ht="25.5" x14ac:dyDescent="0.25">
      <c r="A118" s="16" t="s">
        <v>158</v>
      </c>
      <c r="B118" s="10" t="s">
        <v>137</v>
      </c>
      <c r="C118" s="13">
        <v>21.42</v>
      </c>
      <c r="D118" s="29">
        <v>0</v>
      </c>
      <c r="E118" s="29">
        <v>0</v>
      </c>
      <c r="F118" s="30">
        <f>E118/C118</f>
        <v>0</v>
      </c>
      <c r="G118" s="29">
        <v>0</v>
      </c>
      <c r="H118" s="29">
        <v>0</v>
      </c>
      <c r="I118" s="29"/>
      <c r="J118" s="29"/>
      <c r="K118" s="29"/>
      <c r="L118" s="29"/>
      <c r="M118" s="29"/>
      <c r="N118" s="29"/>
      <c r="O118" s="29">
        <v>0</v>
      </c>
      <c r="P118" s="29"/>
      <c r="Q118" s="29"/>
      <c r="R118" s="29"/>
      <c r="S118" s="29"/>
      <c r="T118" s="29"/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42"/>
      <c r="AA118" s="42"/>
      <c r="AB118" s="42"/>
      <c r="AC118" s="42"/>
      <c r="AD118" s="42"/>
      <c r="AE118" s="42"/>
    </row>
    <row r="119" spans="1:31" s="36" customFormat="1" ht="15.75" x14ac:dyDescent="0.25">
      <c r="A119" s="150" t="s">
        <v>339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</row>
    <row r="120" spans="1:31" s="36" customFormat="1" ht="15.75" x14ac:dyDescent="0.25">
      <c r="A120" s="5" t="s">
        <v>164</v>
      </c>
      <c r="B120" s="6" t="s">
        <v>26</v>
      </c>
      <c r="C120" s="11">
        <v>273.83</v>
      </c>
      <c r="D120" s="29">
        <v>39</v>
      </c>
      <c r="E120" s="29">
        <v>64</v>
      </c>
      <c r="F120" s="30">
        <f>E120/C120</f>
        <v>0.23372165211992843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</row>
    <row r="121" spans="1:31" s="36" customFormat="1" ht="38.25" x14ac:dyDescent="0.25">
      <c r="A121" s="5" t="s">
        <v>165</v>
      </c>
      <c r="B121" s="6" t="s">
        <v>140</v>
      </c>
      <c r="C121" s="7">
        <v>40.784999999999997</v>
      </c>
      <c r="D121" s="29">
        <v>27</v>
      </c>
      <c r="E121" s="29">
        <v>26</v>
      </c>
      <c r="F121" s="30">
        <f t="shared" ref="F121:F130" si="16">E121/C121</f>
        <v>0.63748927301704061</v>
      </c>
      <c r="G121" s="29">
        <v>2</v>
      </c>
      <c r="H121" s="29">
        <f t="shared" ref="H121:H123" si="17">G121*100/D121</f>
        <v>7.4074074074074074</v>
      </c>
      <c r="I121" s="29"/>
      <c r="J121" s="29"/>
      <c r="K121" s="29"/>
      <c r="L121" s="29"/>
      <c r="M121" s="29"/>
      <c r="N121" s="29"/>
      <c r="O121" s="29">
        <v>0</v>
      </c>
      <c r="P121" s="29"/>
      <c r="Q121" s="29"/>
      <c r="R121" s="29"/>
      <c r="S121" s="29"/>
      <c r="T121" s="29"/>
      <c r="U121" s="29">
        <f t="shared" ref="U121:U123" si="18">O121*100/G121</f>
        <v>0</v>
      </c>
      <c r="V121" s="29">
        <v>2</v>
      </c>
      <c r="W121" s="29">
        <v>10</v>
      </c>
      <c r="X121" s="42">
        <v>1</v>
      </c>
      <c r="Y121" s="50">
        <f t="shared" ref="Y121:Y129" si="19">X121*100/E121</f>
        <v>3.8461538461538463</v>
      </c>
      <c r="Z121" s="42"/>
      <c r="AA121" s="42"/>
      <c r="AB121" s="42"/>
      <c r="AC121" s="42"/>
      <c r="AD121" s="42"/>
      <c r="AE121" s="42"/>
    </row>
    <row r="122" spans="1:31" s="36" customFormat="1" ht="38.25" x14ac:dyDescent="0.25">
      <c r="A122" s="5" t="s">
        <v>167</v>
      </c>
      <c r="B122" s="6" t="s">
        <v>142</v>
      </c>
      <c r="C122" s="11">
        <v>83.35</v>
      </c>
      <c r="D122" s="29">
        <v>31</v>
      </c>
      <c r="E122" s="29">
        <v>33</v>
      </c>
      <c r="F122" s="30">
        <f t="shared" si="16"/>
        <v>0.39592081583683264</v>
      </c>
      <c r="G122" s="29">
        <v>3</v>
      </c>
      <c r="H122" s="29">
        <f t="shared" si="17"/>
        <v>9.67741935483871</v>
      </c>
      <c r="I122" s="29"/>
      <c r="J122" s="29"/>
      <c r="K122" s="29"/>
      <c r="L122" s="29"/>
      <c r="M122" s="29"/>
      <c r="N122" s="29"/>
      <c r="O122" s="29">
        <v>2</v>
      </c>
      <c r="P122" s="29"/>
      <c r="Q122" s="29"/>
      <c r="R122" s="29"/>
      <c r="S122" s="29"/>
      <c r="T122" s="29"/>
      <c r="U122" s="29">
        <f t="shared" si="18"/>
        <v>66.666666666666671</v>
      </c>
      <c r="V122" s="29">
        <v>3</v>
      </c>
      <c r="W122" s="29">
        <v>10</v>
      </c>
      <c r="X122" s="42">
        <v>1</v>
      </c>
      <c r="Y122" s="50">
        <f t="shared" si="19"/>
        <v>3.0303030303030303</v>
      </c>
      <c r="Z122" s="42"/>
      <c r="AA122" s="42"/>
      <c r="AB122" s="42"/>
      <c r="AC122" s="42"/>
      <c r="AD122" s="42"/>
      <c r="AE122" s="42"/>
    </row>
    <row r="123" spans="1:31" s="36" customFormat="1" ht="38.25" x14ac:dyDescent="0.25">
      <c r="A123" s="5" t="s">
        <v>169</v>
      </c>
      <c r="B123" s="6" t="s">
        <v>143</v>
      </c>
      <c r="C123" s="11">
        <v>71.564999999999998</v>
      </c>
      <c r="D123" s="29">
        <v>34</v>
      </c>
      <c r="E123" s="29">
        <v>29</v>
      </c>
      <c r="F123" s="30">
        <f t="shared" si="16"/>
        <v>0.40522601830503741</v>
      </c>
      <c r="G123" s="29">
        <v>3</v>
      </c>
      <c r="H123" s="29">
        <f t="shared" si="17"/>
        <v>8.8235294117647065</v>
      </c>
      <c r="I123" s="29"/>
      <c r="J123" s="29"/>
      <c r="K123" s="29"/>
      <c r="L123" s="29"/>
      <c r="M123" s="29"/>
      <c r="N123" s="29"/>
      <c r="O123" s="29">
        <v>0</v>
      </c>
      <c r="P123" s="29"/>
      <c r="Q123" s="29"/>
      <c r="R123" s="29"/>
      <c r="S123" s="29"/>
      <c r="T123" s="29"/>
      <c r="U123" s="29">
        <f t="shared" si="18"/>
        <v>0</v>
      </c>
      <c r="V123" s="29">
        <v>2</v>
      </c>
      <c r="W123" s="29">
        <v>10</v>
      </c>
      <c r="X123" s="42">
        <v>1</v>
      </c>
      <c r="Y123" s="50">
        <f t="shared" si="19"/>
        <v>3.4482758620689653</v>
      </c>
      <c r="Z123" s="42"/>
      <c r="AA123" s="42"/>
      <c r="AB123" s="42"/>
      <c r="AC123" s="42"/>
      <c r="AD123" s="42"/>
      <c r="AE123" s="42"/>
    </row>
    <row r="124" spans="1:31" s="36" customFormat="1" ht="15.75" x14ac:dyDescent="0.25">
      <c r="A124" s="5" t="s">
        <v>289</v>
      </c>
      <c r="B124" s="6" t="s">
        <v>144</v>
      </c>
      <c r="C124" s="11">
        <v>33.872999999999998</v>
      </c>
      <c r="D124" s="29">
        <v>0</v>
      </c>
      <c r="E124" s="29">
        <v>0</v>
      </c>
      <c r="F124" s="30">
        <f t="shared" si="16"/>
        <v>0</v>
      </c>
      <c r="G124" s="29">
        <v>0</v>
      </c>
      <c r="H124" s="29">
        <v>0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>
        <v>0</v>
      </c>
      <c r="V124" s="29">
        <v>0</v>
      </c>
      <c r="W124" s="29">
        <v>0</v>
      </c>
      <c r="X124" s="42">
        <v>0</v>
      </c>
      <c r="Y124" s="50">
        <v>0</v>
      </c>
      <c r="Z124" s="42"/>
      <c r="AA124" s="42"/>
      <c r="AB124" s="42"/>
      <c r="AC124" s="42"/>
      <c r="AD124" s="42"/>
      <c r="AE124" s="42"/>
    </row>
    <row r="125" spans="1:31" s="36" customFormat="1" ht="15.75" x14ac:dyDescent="0.25">
      <c r="A125" s="5" t="s">
        <v>290</v>
      </c>
      <c r="B125" s="6" t="s">
        <v>145</v>
      </c>
      <c r="C125" s="11">
        <v>35.130000000000003</v>
      </c>
      <c r="D125" s="29">
        <v>0</v>
      </c>
      <c r="E125" s="29">
        <v>0</v>
      </c>
      <c r="F125" s="30">
        <f t="shared" si="16"/>
        <v>0</v>
      </c>
      <c r="G125" s="29">
        <v>0</v>
      </c>
      <c r="H125" s="29">
        <v>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>
        <v>0</v>
      </c>
      <c r="V125" s="29">
        <v>0</v>
      </c>
      <c r="W125" s="29">
        <v>0</v>
      </c>
      <c r="X125" s="42">
        <v>0</v>
      </c>
      <c r="Y125" s="50">
        <v>0</v>
      </c>
      <c r="Z125" s="42"/>
      <c r="AA125" s="42"/>
      <c r="AB125" s="42"/>
      <c r="AC125" s="42"/>
      <c r="AD125" s="42"/>
      <c r="AE125" s="42"/>
    </row>
    <row r="126" spans="1:31" s="36" customFormat="1" ht="15.75" x14ac:dyDescent="0.25">
      <c r="A126" s="5" t="s">
        <v>291</v>
      </c>
      <c r="B126" s="6" t="s">
        <v>146</v>
      </c>
      <c r="C126" s="11">
        <v>119.288</v>
      </c>
      <c r="D126" s="29">
        <v>0</v>
      </c>
      <c r="E126" s="29">
        <v>0</v>
      </c>
      <c r="F126" s="30">
        <f t="shared" si="16"/>
        <v>0</v>
      </c>
      <c r="G126" s="29">
        <v>0</v>
      </c>
      <c r="H126" s="29">
        <v>0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>
        <v>0</v>
      </c>
      <c r="V126" s="29">
        <v>0</v>
      </c>
      <c r="W126" s="29">
        <v>0</v>
      </c>
      <c r="X126" s="42">
        <v>0</v>
      </c>
      <c r="Y126" s="50">
        <v>0</v>
      </c>
      <c r="Z126" s="42"/>
      <c r="AA126" s="42"/>
      <c r="AB126" s="42"/>
      <c r="AC126" s="42"/>
      <c r="AD126" s="42"/>
      <c r="AE126" s="42"/>
    </row>
    <row r="127" spans="1:31" s="36" customFormat="1" ht="25.5" x14ac:dyDescent="0.25">
      <c r="A127" s="5" t="s">
        <v>292</v>
      </c>
      <c r="B127" s="6" t="s">
        <v>147</v>
      </c>
      <c r="C127" s="7">
        <v>28.207000000000001</v>
      </c>
      <c r="D127" s="29">
        <v>0</v>
      </c>
      <c r="E127" s="29">
        <v>0</v>
      </c>
      <c r="F127" s="30">
        <f t="shared" si="16"/>
        <v>0</v>
      </c>
      <c r="G127" s="29">
        <v>0</v>
      </c>
      <c r="H127" s="29">
        <v>0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>
        <v>0</v>
      </c>
      <c r="V127" s="29">
        <v>0</v>
      </c>
      <c r="W127" s="29">
        <v>0</v>
      </c>
      <c r="X127" s="42">
        <v>0</v>
      </c>
      <c r="Y127" s="50">
        <v>0</v>
      </c>
      <c r="Z127" s="42"/>
      <c r="AA127" s="42"/>
      <c r="AB127" s="42"/>
      <c r="AC127" s="42"/>
      <c r="AD127" s="42"/>
      <c r="AE127" s="42"/>
    </row>
    <row r="128" spans="1:31" s="36" customFormat="1" ht="25.5" x14ac:dyDescent="0.25">
      <c r="A128" s="5" t="s">
        <v>293</v>
      </c>
      <c r="B128" s="6" t="s">
        <v>148</v>
      </c>
      <c r="C128" s="11">
        <v>24.41</v>
      </c>
      <c r="D128" s="29">
        <v>0</v>
      </c>
      <c r="E128" s="29">
        <v>0</v>
      </c>
      <c r="F128" s="30">
        <f t="shared" si="16"/>
        <v>0</v>
      </c>
      <c r="G128" s="29">
        <v>0</v>
      </c>
      <c r="H128" s="29">
        <v>0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>
        <v>0</v>
      </c>
      <c r="V128" s="29">
        <v>0</v>
      </c>
      <c r="W128" s="29">
        <v>0</v>
      </c>
      <c r="X128" s="42">
        <v>0</v>
      </c>
      <c r="Y128" s="50">
        <v>0</v>
      </c>
      <c r="Z128" s="42"/>
      <c r="AA128" s="42"/>
      <c r="AB128" s="42"/>
      <c r="AC128" s="42"/>
      <c r="AD128" s="42"/>
      <c r="AE128" s="42"/>
    </row>
    <row r="129" spans="1:31" s="36" customFormat="1" ht="15.75" x14ac:dyDescent="0.25">
      <c r="A129" s="5" t="s">
        <v>294</v>
      </c>
      <c r="B129" s="10" t="s">
        <v>149</v>
      </c>
      <c r="C129" s="11">
        <v>30.28</v>
      </c>
      <c r="D129" s="29">
        <v>9</v>
      </c>
      <c r="E129" s="29">
        <v>9</v>
      </c>
      <c r="F129" s="30">
        <f t="shared" si="16"/>
        <v>0.29722589167767505</v>
      </c>
      <c r="G129" s="29">
        <v>0</v>
      </c>
      <c r="H129" s="29">
        <v>0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>
        <v>0</v>
      </c>
      <c r="V129" s="29">
        <v>0</v>
      </c>
      <c r="W129" s="29">
        <v>10</v>
      </c>
      <c r="X129" s="42">
        <v>0</v>
      </c>
      <c r="Y129" s="50">
        <f t="shared" si="19"/>
        <v>0</v>
      </c>
      <c r="Z129" s="42"/>
      <c r="AA129" s="42"/>
      <c r="AB129" s="42"/>
      <c r="AC129" s="42"/>
      <c r="AD129" s="42"/>
      <c r="AE129" s="42"/>
    </row>
    <row r="130" spans="1:31" s="36" customFormat="1" ht="15.75" x14ac:dyDescent="0.25">
      <c r="A130" s="5" t="s">
        <v>295</v>
      </c>
      <c r="B130" s="10" t="s">
        <v>36</v>
      </c>
      <c r="C130" s="11">
        <v>35.409999999999997</v>
      </c>
      <c r="D130" s="29">
        <v>0</v>
      </c>
      <c r="E130" s="29">
        <v>0</v>
      </c>
      <c r="F130" s="30">
        <f t="shared" si="16"/>
        <v>0</v>
      </c>
      <c r="G130" s="29">
        <v>0</v>
      </c>
      <c r="H130" s="29">
        <v>0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>
        <v>0</v>
      </c>
      <c r="V130" s="29">
        <v>0</v>
      </c>
      <c r="W130" s="29">
        <v>0</v>
      </c>
      <c r="X130" s="42">
        <v>0</v>
      </c>
      <c r="Y130" s="50">
        <v>0</v>
      </c>
      <c r="Z130" s="42"/>
      <c r="AA130" s="42"/>
      <c r="AB130" s="42"/>
      <c r="AC130" s="42"/>
      <c r="AD130" s="42"/>
      <c r="AE130" s="42"/>
    </row>
    <row r="131" spans="1:31" s="36" customFormat="1" ht="15.75" x14ac:dyDescent="0.25">
      <c r="A131" s="146" t="s">
        <v>296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</row>
    <row r="132" spans="1:31" s="36" customFormat="1" x14ac:dyDescent="0.25">
      <c r="A132" s="16" t="s">
        <v>171</v>
      </c>
      <c r="B132" s="10" t="s">
        <v>45</v>
      </c>
      <c r="C132" s="13">
        <v>223.19</v>
      </c>
      <c r="D132" s="39">
        <v>91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</row>
    <row r="133" spans="1:31" s="36" customFormat="1" ht="38.25" x14ac:dyDescent="0.25">
      <c r="A133" s="16" t="s">
        <v>297</v>
      </c>
      <c r="B133" s="10" t="s">
        <v>152</v>
      </c>
      <c r="C133" s="13">
        <v>146.21</v>
      </c>
      <c r="D133" s="39">
        <v>53</v>
      </c>
      <c r="E133" s="39">
        <v>78</v>
      </c>
      <c r="F133" s="73">
        <f>E133/C133</f>
        <v>0.53347924218589693</v>
      </c>
      <c r="G133" s="39">
        <v>4</v>
      </c>
      <c r="H133" s="39">
        <f>G133*100/D133</f>
        <v>7.5471698113207548</v>
      </c>
      <c r="I133" s="39"/>
      <c r="J133" s="39"/>
      <c r="K133" s="39"/>
      <c r="L133" s="39"/>
      <c r="M133" s="39"/>
      <c r="N133" s="39"/>
      <c r="O133" s="39">
        <v>4</v>
      </c>
      <c r="P133" s="39"/>
      <c r="Q133" s="39"/>
      <c r="R133" s="39"/>
      <c r="S133" s="39"/>
      <c r="T133" s="39"/>
      <c r="U133" s="39">
        <f>O133*100/G133</f>
        <v>100</v>
      </c>
      <c r="V133" s="39">
        <v>7</v>
      </c>
      <c r="W133" s="39">
        <v>10</v>
      </c>
      <c r="X133" s="39">
        <v>7</v>
      </c>
      <c r="Y133" s="39">
        <f>X133*100/E133</f>
        <v>8.9743589743589745</v>
      </c>
      <c r="Z133" s="138"/>
      <c r="AA133" s="138"/>
      <c r="AB133" s="138"/>
      <c r="AC133" s="138"/>
      <c r="AD133" s="138"/>
      <c r="AE133" s="138"/>
    </row>
    <row r="134" spans="1:31" s="36" customFormat="1" x14ac:dyDescent="0.25">
      <c r="A134" s="16" t="s">
        <v>298</v>
      </c>
      <c r="B134" s="10" t="s">
        <v>154</v>
      </c>
      <c r="C134" s="13">
        <v>125.91</v>
      </c>
      <c r="D134" s="39">
        <v>0</v>
      </c>
      <c r="E134" s="39">
        <v>0</v>
      </c>
      <c r="F134" s="73">
        <f>E134/C134</f>
        <v>0</v>
      </c>
      <c r="G134" s="39">
        <v>0</v>
      </c>
      <c r="H134" s="39">
        <v>0</v>
      </c>
      <c r="I134" s="39"/>
      <c r="J134" s="39"/>
      <c r="K134" s="39"/>
      <c r="L134" s="39"/>
      <c r="M134" s="39"/>
      <c r="N134" s="39"/>
      <c r="O134" s="39">
        <v>0</v>
      </c>
      <c r="P134" s="39"/>
      <c r="Q134" s="39"/>
      <c r="R134" s="39"/>
      <c r="S134" s="39"/>
      <c r="T134" s="39"/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138"/>
      <c r="AA134" s="138"/>
      <c r="AB134" s="138"/>
      <c r="AC134" s="138"/>
      <c r="AD134" s="138"/>
      <c r="AE134" s="138"/>
    </row>
    <row r="135" spans="1:31" s="36" customFormat="1" ht="15.75" x14ac:dyDescent="0.25">
      <c r="A135" s="150" t="s">
        <v>299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</row>
    <row r="136" spans="1:31" s="36" customFormat="1" ht="15.75" x14ac:dyDescent="0.25">
      <c r="A136" s="5" t="s">
        <v>172</v>
      </c>
      <c r="B136" s="6" t="s">
        <v>45</v>
      </c>
      <c r="C136" s="11">
        <v>768.25</v>
      </c>
      <c r="D136" s="29">
        <v>3444</v>
      </c>
      <c r="E136" s="29">
        <v>4994</v>
      </c>
      <c r="F136" s="30">
        <f>E136/C136</f>
        <v>6.5004881223560043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499</v>
      </c>
      <c r="W136" s="29">
        <v>10</v>
      </c>
      <c r="X136" s="42">
        <v>499</v>
      </c>
      <c r="Y136" s="50">
        <f>X136*100/E136</f>
        <v>9.9919903884661601</v>
      </c>
      <c r="Z136" s="42">
        <v>0</v>
      </c>
      <c r="AA136" s="42">
        <v>0</v>
      </c>
      <c r="AB136" s="42">
        <v>0</v>
      </c>
      <c r="AC136" s="42">
        <v>0</v>
      </c>
      <c r="AD136" s="42">
        <v>499</v>
      </c>
      <c r="AE136" s="42">
        <v>0</v>
      </c>
    </row>
    <row r="137" spans="1:31" s="36" customFormat="1" ht="38.25" x14ac:dyDescent="0.25">
      <c r="A137" s="5" t="s">
        <v>173</v>
      </c>
      <c r="B137" s="6" t="s">
        <v>157</v>
      </c>
      <c r="C137" s="11">
        <v>191.41800000000001</v>
      </c>
      <c r="D137" s="29">
        <v>42</v>
      </c>
      <c r="E137" s="29">
        <v>35</v>
      </c>
      <c r="F137" s="30">
        <f t="shared" ref="F137:F143" si="20">E137/C137</f>
        <v>0.18284591835668537</v>
      </c>
      <c r="G137" s="29">
        <v>3</v>
      </c>
      <c r="H137" s="29">
        <f t="shared" ref="H137:H140" si="21">G137*100/D137</f>
        <v>7.1428571428571432</v>
      </c>
      <c r="I137" s="29"/>
      <c r="J137" s="29"/>
      <c r="K137" s="29"/>
      <c r="L137" s="29"/>
      <c r="M137" s="29"/>
      <c r="N137" s="29"/>
      <c r="O137" s="29">
        <v>0</v>
      </c>
      <c r="P137" s="29"/>
      <c r="Q137" s="29"/>
      <c r="R137" s="29"/>
      <c r="S137" s="29"/>
      <c r="T137" s="29"/>
      <c r="U137" s="29">
        <v>0</v>
      </c>
      <c r="V137" s="29">
        <v>3</v>
      </c>
      <c r="W137" s="29">
        <v>10</v>
      </c>
      <c r="X137" s="42">
        <v>1</v>
      </c>
      <c r="Y137" s="50">
        <f t="shared" ref="Y137:Y142" si="22">X137*100/E137</f>
        <v>2.8571428571428572</v>
      </c>
      <c r="Z137" s="42"/>
      <c r="AA137" s="42"/>
      <c r="AB137" s="42"/>
      <c r="AC137" s="42"/>
      <c r="AD137" s="42"/>
      <c r="AE137" s="42"/>
    </row>
    <row r="138" spans="1:31" s="36" customFormat="1" ht="38.25" x14ac:dyDescent="0.25">
      <c r="A138" s="5" t="s">
        <v>175</v>
      </c>
      <c r="B138" s="6" t="s">
        <v>159</v>
      </c>
      <c r="C138" s="11">
        <v>164.13</v>
      </c>
      <c r="D138" s="29">
        <v>49</v>
      </c>
      <c r="E138" s="29">
        <v>53</v>
      </c>
      <c r="F138" s="30">
        <f t="shared" si="20"/>
        <v>0.32291476268811309</v>
      </c>
      <c r="G138" s="29">
        <v>3</v>
      </c>
      <c r="H138" s="29">
        <f t="shared" si="21"/>
        <v>6.1224489795918364</v>
      </c>
      <c r="I138" s="29"/>
      <c r="J138" s="29"/>
      <c r="K138" s="29"/>
      <c r="L138" s="29"/>
      <c r="M138" s="29"/>
      <c r="N138" s="29"/>
      <c r="O138" s="29">
        <v>0</v>
      </c>
      <c r="P138" s="29"/>
      <c r="Q138" s="29"/>
      <c r="R138" s="29"/>
      <c r="S138" s="29"/>
      <c r="T138" s="29"/>
      <c r="U138" s="29">
        <v>0</v>
      </c>
      <c r="V138" s="29">
        <v>5</v>
      </c>
      <c r="W138" s="29">
        <v>10</v>
      </c>
      <c r="X138" s="42">
        <v>1</v>
      </c>
      <c r="Y138" s="50">
        <f t="shared" si="22"/>
        <v>1.8867924528301887</v>
      </c>
      <c r="Z138" s="42"/>
      <c r="AA138" s="42"/>
      <c r="AB138" s="42"/>
      <c r="AC138" s="42"/>
      <c r="AD138" s="42"/>
      <c r="AE138" s="42"/>
    </row>
    <row r="139" spans="1:31" s="36" customFormat="1" ht="38.25" x14ac:dyDescent="0.25">
      <c r="A139" s="5" t="s">
        <v>177</v>
      </c>
      <c r="B139" s="6" t="s">
        <v>160</v>
      </c>
      <c r="C139" s="7">
        <v>258.22300000000001</v>
      </c>
      <c r="D139" s="29">
        <v>22</v>
      </c>
      <c r="E139" s="29">
        <v>21</v>
      </c>
      <c r="F139" s="30">
        <f t="shared" si="20"/>
        <v>8.1325056249830566E-2</v>
      </c>
      <c r="G139" s="29">
        <v>2</v>
      </c>
      <c r="H139" s="29">
        <f t="shared" si="21"/>
        <v>9.0909090909090917</v>
      </c>
      <c r="I139" s="29"/>
      <c r="J139" s="29"/>
      <c r="K139" s="29"/>
      <c r="L139" s="29"/>
      <c r="M139" s="29"/>
      <c r="N139" s="29"/>
      <c r="O139" s="29">
        <v>0</v>
      </c>
      <c r="P139" s="29"/>
      <c r="Q139" s="29"/>
      <c r="R139" s="29"/>
      <c r="S139" s="29"/>
      <c r="T139" s="29"/>
      <c r="U139" s="29">
        <v>0</v>
      </c>
      <c r="V139" s="29">
        <v>2</v>
      </c>
      <c r="W139" s="29">
        <v>10</v>
      </c>
      <c r="X139" s="42">
        <v>1</v>
      </c>
      <c r="Y139" s="50">
        <f t="shared" si="22"/>
        <v>4.7619047619047619</v>
      </c>
      <c r="Z139" s="42"/>
      <c r="AA139" s="42"/>
      <c r="AB139" s="42"/>
      <c r="AC139" s="42"/>
      <c r="AD139" s="42"/>
      <c r="AE139" s="42"/>
    </row>
    <row r="140" spans="1:31" s="36" customFormat="1" ht="15.75" x14ac:dyDescent="0.25">
      <c r="A140" s="5" t="s">
        <v>178</v>
      </c>
      <c r="B140" s="6" t="s">
        <v>161</v>
      </c>
      <c r="C140" s="11">
        <v>31.01</v>
      </c>
      <c r="D140" s="29">
        <v>789</v>
      </c>
      <c r="E140" s="29">
        <v>1598</v>
      </c>
      <c r="F140" s="30">
        <f t="shared" si="20"/>
        <v>51.531763947113831</v>
      </c>
      <c r="G140" s="29">
        <v>0</v>
      </c>
      <c r="H140" s="29">
        <f t="shared" si="21"/>
        <v>0</v>
      </c>
      <c r="I140" s="29"/>
      <c r="J140" s="29"/>
      <c r="K140" s="29"/>
      <c r="L140" s="29"/>
      <c r="M140" s="29"/>
      <c r="N140" s="29"/>
      <c r="O140" s="29">
        <v>0</v>
      </c>
      <c r="P140" s="29"/>
      <c r="Q140" s="29"/>
      <c r="R140" s="29"/>
      <c r="S140" s="29"/>
      <c r="T140" s="29"/>
      <c r="U140" s="29">
        <v>0</v>
      </c>
      <c r="V140" s="29">
        <v>159</v>
      </c>
      <c r="W140" s="29">
        <v>10</v>
      </c>
      <c r="X140" s="42">
        <v>0</v>
      </c>
      <c r="Y140" s="50">
        <f t="shared" si="22"/>
        <v>0</v>
      </c>
      <c r="Z140" s="42"/>
      <c r="AA140" s="42"/>
      <c r="AB140" s="42"/>
      <c r="AC140" s="42"/>
      <c r="AD140" s="42"/>
      <c r="AE140" s="42"/>
    </row>
    <row r="141" spans="1:31" s="36" customFormat="1" ht="25.5" x14ac:dyDescent="0.25">
      <c r="A141" s="5" t="s">
        <v>180</v>
      </c>
      <c r="B141" s="10" t="s">
        <v>162</v>
      </c>
      <c r="C141" s="11">
        <v>45.381</v>
      </c>
      <c r="D141" s="29">
        <v>0</v>
      </c>
      <c r="E141" s="29">
        <v>0</v>
      </c>
      <c r="F141" s="30">
        <f t="shared" si="20"/>
        <v>0</v>
      </c>
      <c r="G141" s="29">
        <v>0</v>
      </c>
      <c r="H141" s="29">
        <v>0</v>
      </c>
      <c r="I141" s="29"/>
      <c r="J141" s="29"/>
      <c r="K141" s="29"/>
      <c r="L141" s="29"/>
      <c r="M141" s="29"/>
      <c r="N141" s="29"/>
      <c r="O141" s="29">
        <v>0</v>
      </c>
      <c r="P141" s="29"/>
      <c r="Q141" s="29"/>
      <c r="R141" s="29"/>
      <c r="S141" s="29"/>
      <c r="T141" s="29"/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42"/>
      <c r="AA141" s="42"/>
      <c r="AB141" s="42"/>
      <c r="AC141" s="42"/>
      <c r="AD141" s="42"/>
      <c r="AE141" s="42"/>
    </row>
    <row r="142" spans="1:31" s="36" customFormat="1" ht="15.75" x14ac:dyDescent="0.25">
      <c r="A142" s="5" t="s">
        <v>182</v>
      </c>
      <c r="B142" s="10" t="s">
        <v>51</v>
      </c>
      <c r="C142" s="11">
        <v>20.49</v>
      </c>
      <c r="D142" s="29">
        <v>788</v>
      </c>
      <c r="E142" s="29">
        <v>888</v>
      </c>
      <c r="F142" s="30">
        <f t="shared" si="20"/>
        <v>43.338213762811129</v>
      </c>
      <c r="G142" s="29">
        <v>0</v>
      </c>
      <c r="H142" s="29">
        <v>0</v>
      </c>
      <c r="I142" s="29"/>
      <c r="J142" s="29"/>
      <c r="K142" s="29"/>
      <c r="L142" s="29"/>
      <c r="M142" s="29"/>
      <c r="N142" s="29"/>
      <c r="O142" s="29">
        <v>0</v>
      </c>
      <c r="P142" s="29"/>
      <c r="Q142" s="29"/>
      <c r="R142" s="29"/>
      <c r="S142" s="29"/>
      <c r="T142" s="29"/>
      <c r="U142" s="29">
        <v>0</v>
      </c>
      <c r="V142" s="29">
        <v>88</v>
      </c>
      <c r="W142" s="29">
        <v>10</v>
      </c>
      <c r="X142" s="42">
        <v>0</v>
      </c>
      <c r="Y142" s="50">
        <f t="shared" si="22"/>
        <v>0</v>
      </c>
      <c r="Z142" s="42"/>
      <c r="AA142" s="42"/>
      <c r="AB142" s="42"/>
      <c r="AC142" s="42"/>
      <c r="AD142" s="42"/>
      <c r="AE142" s="42"/>
    </row>
    <row r="143" spans="1:31" s="36" customFormat="1" ht="15.75" x14ac:dyDescent="0.25">
      <c r="A143" s="5" t="s">
        <v>184</v>
      </c>
      <c r="B143" s="12" t="s">
        <v>163</v>
      </c>
      <c r="C143" s="11">
        <v>73.016999999999996</v>
      </c>
      <c r="D143" s="29">
        <v>0</v>
      </c>
      <c r="E143" s="29">
        <v>0</v>
      </c>
      <c r="F143" s="30">
        <f t="shared" si="20"/>
        <v>0</v>
      </c>
      <c r="G143" s="29">
        <v>0</v>
      </c>
      <c r="H143" s="29">
        <v>0</v>
      </c>
      <c r="I143" s="29"/>
      <c r="J143" s="29"/>
      <c r="K143" s="29"/>
      <c r="L143" s="29"/>
      <c r="M143" s="29"/>
      <c r="N143" s="29"/>
      <c r="O143" s="29">
        <v>0</v>
      </c>
      <c r="P143" s="29"/>
      <c r="Q143" s="29"/>
      <c r="R143" s="29"/>
      <c r="S143" s="29"/>
      <c r="T143" s="29"/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42"/>
      <c r="AA143" s="42"/>
      <c r="AB143" s="42"/>
      <c r="AC143" s="42"/>
      <c r="AD143" s="42"/>
      <c r="AE143" s="42"/>
    </row>
    <row r="144" spans="1:31" s="36" customFormat="1" ht="15.75" x14ac:dyDescent="0.25">
      <c r="A144" s="143" t="s">
        <v>301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</row>
    <row r="145" spans="1:31" s="36" customFormat="1" x14ac:dyDescent="0.25">
      <c r="A145" s="5" t="s">
        <v>188</v>
      </c>
      <c r="B145" s="6" t="s">
        <v>26</v>
      </c>
      <c r="C145" s="11">
        <v>4284.8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</row>
    <row r="146" spans="1:31" s="36" customFormat="1" ht="15.75" x14ac:dyDescent="0.25">
      <c r="A146" s="143" t="s">
        <v>302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</row>
    <row r="147" spans="1:31" s="36" customFormat="1" x14ac:dyDescent="0.25">
      <c r="A147" s="5" t="s">
        <v>200</v>
      </c>
      <c r="B147" s="6" t="s">
        <v>45</v>
      </c>
      <c r="C147" s="11">
        <v>2410.6999999999998</v>
      </c>
      <c r="D147" s="39">
        <v>25</v>
      </c>
      <c r="E147" s="39">
        <v>27</v>
      </c>
      <c r="F147" s="40">
        <f>E147/C147</f>
        <v>1.120006637076368E-2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2</v>
      </c>
      <c r="W147" s="39">
        <v>10</v>
      </c>
      <c r="X147" s="43">
        <v>2</v>
      </c>
      <c r="Y147" s="62">
        <f>X147*100/E147</f>
        <v>7.4074074074074074</v>
      </c>
      <c r="Z147" s="71">
        <v>0</v>
      </c>
      <c r="AA147" s="43">
        <v>0</v>
      </c>
      <c r="AB147" s="43">
        <v>0</v>
      </c>
      <c r="AC147" s="43">
        <v>0</v>
      </c>
      <c r="AD147" s="43">
        <v>2</v>
      </c>
      <c r="AE147" s="43">
        <v>0</v>
      </c>
    </row>
    <row r="148" spans="1:31" s="36" customFormat="1" ht="38.25" x14ac:dyDescent="0.25">
      <c r="A148" s="5" t="s">
        <v>201</v>
      </c>
      <c r="B148" s="6" t="s">
        <v>166</v>
      </c>
      <c r="C148" s="11">
        <v>150.298</v>
      </c>
      <c r="D148" s="39">
        <v>12</v>
      </c>
      <c r="E148" s="39">
        <v>11</v>
      </c>
      <c r="F148" s="40">
        <f>E148/C148</f>
        <v>7.3187933305832412E-2</v>
      </c>
      <c r="G148" s="39">
        <v>0</v>
      </c>
      <c r="H148" s="39">
        <f>G148*100/D148</f>
        <v>0</v>
      </c>
      <c r="I148" s="39"/>
      <c r="J148" s="39"/>
      <c r="K148" s="39"/>
      <c r="L148" s="39"/>
      <c r="M148" s="39"/>
      <c r="N148" s="39"/>
      <c r="O148" s="39">
        <v>0</v>
      </c>
      <c r="P148" s="39"/>
      <c r="Q148" s="39"/>
      <c r="R148" s="39"/>
      <c r="S148" s="39"/>
      <c r="T148" s="39"/>
      <c r="U148" s="39">
        <v>0</v>
      </c>
      <c r="V148" s="39">
        <v>1</v>
      </c>
      <c r="W148" s="39">
        <v>10</v>
      </c>
      <c r="X148" s="51">
        <v>1</v>
      </c>
      <c r="Y148" s="58">
        <f>X148*100/E148</f>
        <v>9.0909090909090917</v>
      </c>
      <c r="Z148" s="43"/>
      <c r="AA148" s="43"/>
      <c r="AB148" s="43"/>
      <c r="AC148" s="43"/>
      <c r="AD148" s="43"/>
      <c r="AE148" s="43"/>
    </row>
    <row r="149" spans="1:31" s="36" customFormat="1" x14ac:dyDescent="0.25">
      <c r="A149" s="5" t="s">
        <v>203</v>
      </c>
      <c r="B149" s="6" t="s">
        <v>168</v>
      </c>
      <c r="C149" s="11">
        <v>1607.29</v>
      </c>
      <c r="D149" s="39">
        <v>0</v>
      </c>
      <c r="E149" s="39">
        <v>0</v>
      </c>
      <c r="F149" s="40">
        <f>E149/C149</f>
        <v>0</v>
      </c>
      <c r="G149" s="39">
        <v>0</v>
      </c>
      <c r="H149" s="39">
        <v>0</v>
      </c>
      <c r="I149" s="39"/>
      <c r="J149" s="39"/>
      <c r="K149" s="39"/>
      <c r="L149" s="39"/>
      <c r="M149" s="39"/>
      <c r="N149" s="39"/>
      <c r="O149" s="39">
        <v>0</v>
      </c>
      <c r="P149" s="39"/>
      <c r="Q149" s="39"/>
      <c r="R149" s="39"/>
      <c r="S149" s="39"/>
      <c r="T149" s="39"/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43"/>
      <c r="AA149" s="43"/>
      <c r="AB149" s="43"/>
      <c r="AC149" s="43"/>
      <c r="AD149" s="43"/>
      <c r="AE149" s="43"/>
    </row>
    <row r="150" spans="1:31" s="72" customFormat="1" ht="25.5" x14ac:dyDescent="0.25">
      <c r="A150" s="14" t="s">
        <v>205</v>
      </c>
      <c r="B150" s="10" t="s">
        <v>170</v>
      </c>
      <c r="C150" s="7">
        <v>252.64</v>
      </c>
      <c r="D150" s="39">
        <v>0</v>
      </c>
      <c r="E150" s="39">
        <v>0</v>
      </c>
      <c r="F150" s="40">
        <f>E150/C150</f>
        <v>0</v>
      </c>
      <c r="G150" s="39">
        <v>0</v>
      </c>
      <c r="H150" s="39">
        <v>0</v>
      </c>
      <c r="I150" s="39"/>
      <c r="J150" s="39"/>
      <c r="K150" s="39"/>
      <c r="L150" s="39"/>
      <c r="M150" s="39"/>
      <c r="N150" s="39"/>
      <c r="O150" s="39">
        <v>0</v>
      </c>
      <c r="P150" s="39"/>
      <c r="Q150" s="39"/>
      <c r="R150" s="39"/>
      <c r="S150" s="39"/>
      <c r="T150" s="39"/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71"/>
      <c r="AA150" s="71"/>
      <c r="AB150" s="71"/>
      <c r="AC150" s="71"/>
      <c r="AD150" s="71"/>
      <c r="AE150" s="71"/>
    </row>
    <row r="151" spans="1:31" s="36" customFormat="1" ht="15.75" x14ac:dyDescent="0.25">
      <c r="A151" s="143" t="s">
        <v>300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</row>
    <row r="152" spans="1:31" s="36" customFormat="1" ht="15.75" x14ac:dyDescent="0.25">
      <c r="A152" s="5" t="s">
        <v>206</v>
      </c>
      <c r="B152" s="6" t="s">
        <v>45</v>
      </c>
      <c r="C152" s="7">
        <v>466.86</v>
      </c>
      <c r="D152" s="29">
        <v>99</v>
      </c>
      <c r="E152" s="29">
        <v>69</v>
      </c>
      <c r="F152" s="30">
        <f>E152/C152</f>
        <v>0.14779591312170673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6</v>
      </c>
      <c r="W152" s="29">
        <v>10</v>
      </c>
      <c r="X152" s="35">
        <v>6</v>
      </c>
      <c r="Y152" s="63">
        <f>X152*100/E152</f>
        <v>8.695652173913043</v>
      </c>
      <c r="Z152" s="35">
        <v>0</v>
      </c>
      <c r="AA152" s="35">
        <v>0</v>
      </c>
      <c r="AB152" s="35">
        <v>0</v>
      </c>
      <c r="AC152" s="35">
        <v>0</v>
      </c>
      <c r="AD152" s="35">
        <v>6</v>
      </c>
      <c r="AE152" s="35">
        <v>0</v>
      </c>
    </row>
    <row r="153" spans="1:31" s="36" customFormat="1" ht="38.25" x14ac:dyDescent="0.25">
      <c r="A153" s="5" t="s">
        <v>207</v>
      </c>
      <c r="B153" s="6" t="s">
        <v>174</v>
      </c>
      <c r="C153" s="11">
        <v>369.51</v>
      </c>
      <c r="D153" s="29">
        <v>85</v>
      </c>
      <c r="E153" s="29">
        <v>90</v>
      </c>
      <c r="F153" s="30">
        <f t="shared" ref="F153:F161" si="23">E153/C153</f>
        <v>0.24356580336120809</v>
      </c>
      <c r="G153" s="29">
        <v>6</v>
      </c>
      <c r="H153" s="29">
        <f t="shared" ref="H153" si="24">G153*100/D153</f>
        <v>7.0588235294117645</v>
      </c>
      <c r="I153" s="29"/>
      <c r="J153" s="29"/>
      <c r="K153" s="29"/>
      <c r="L153" s="29"/>
      <c r="M153" s="29"/>
      <c r="N153" s="29"/>
      <c r="O153" s="29">
        <v>2</v>
      </c>
      <c r="P153" s="29"/>
      <c r="Q153" s="29"/>
      <c r="R153" s="29"/>
      <c r="S153" s="29"/>
      <c r="T153" s="29"/>
      <c r="U153" s="29">
        <f t="shared" ref="U153" si="25">O153*100/G153</f>
        <v>33.333333333333336</v>
      </c>
      <c r="V153" s="29">
        <v>9</v>
      </c>
      <c r="W153" s="29">
        <v>10</v>
      </c>
      <c r="X153" s="35">
        <v>2</v>
      </c>
      <c r="Y153" s="63">
        <f t="shared" ref="Y153" si="26">X153*100/E153</f>
        <v>2.2222222222222223</v>
      </c>
      <c r="Z153" s="35"/>
      <c r="AA153" s="35"/>
      <c r="AB153" s="35"/>
      <c r="AC153" s="35"/>
      <c r="AD153" s="35"/>
      <c r="AE153" s="35"/>
    </row>
    <row r="154" spans="1:31" s="36" customFormat="1" ht="15.75" x14ac:dyDescent="0.25">
      <c r="A154" s="5" t="s">
        <v>209</v>
      </c>
      <c r="B154" s="6" t="s">
        <v>176</v>
      </c>
      <c r="C154" s="11">
        <v>30.57</v>
      </c>
      <c r="D154" s="29">
        <v>0</v>
      </c>
      <c r="E154" s="29">
        <v>0</v>
      </c>
      <c r="F154" s="30">
        <f t="shared" si="23"/>
        <v>0</v>
      </c>
      <c r="G154" s="29">
        <v>0</v>
      </c>
      <c r="H154" s="29">
        <v>0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>
        <v>0</v>
      </c>
      <c r="V154" s="29">
        <v>0</v>
      </c>
      <c r="W154" s="29">
        <v>0</v>
      </c>
      <c r="X154" s="35">
        <v>0</v>
      </c>
      <c r="Y154" s="63">
        <v>0</v>
      </c>
      <c r="Z154" s="35"/>
      <c r="AA154" s="35"/>
      <c r="AB154" s="35"/>
      <c r="AC154" s="35"/>
      <c r="AD154" s="35"/>
      <c r="AE154" s="35"/>
    </row>
    <row r="155" spans="1:31" s="36" customFormat="1" ht="25.5" x14ac:dyDescent="0.25">
      <c r="A155" s="5" t="s">
        <v>211</v>
      </c>
      <c r="B155" s="6" t="s">
        <v>348</v>
      </c>
      <c r="C155" s="11">
        <v>47.12</v>
      </c>
      <c r="D155" s="29">
        <v>0</v>
      </c>
      <c r="E155" s="29">
        <v>0</v>
      </c>
      <c r="F155" s="30">
        <f t="shared" si="23"/>
        <v>0</v>
      </c>
      <c r="G155" s="29">
        <v>0</v>
      </c>
      <c r="H155" s="29">
        <v>0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>
        <v>0</v>
      </c>
      <c r="V155" s="29">
        <v>0</v>
      </c>
      <c r="W155" s="29">
        <v>0</v>
      </c>
      <c r="X155" s="35">
        <v>0</v>
      </c>
      <c r="Y155" s="63">
        <v>0</v>
      </c>
      <c r="Z155" s="35"/>
      <c r="AA155" s="35"/>
      <c r="AB155" s="35"/>
      <c r="AC155" s="35"/>
      <c r="AD155" s="35"/>
      <c r="AE155" s="35"/>
    </row>
    <row r="156" spans="1:31" s="36" customFormat="1" ht="25.5" x14ac:dyDescent="0.25">
      <c r="A156" s="5" t="s">
        <v>213</v>
      </c>
      <c r="B156" s="6" t="s">
        <v>179</v>
      </c>
      <c r="C156" s="11">
        <v>299.57100000000003</v>
      </c>
      <c r="D156" s="29">
        <v>0</v>
      </c>
      <c r="E156" s="29">
        <v>0</v>
      </c>
      <c r="F156" s="30">
        <f t="shared" si="23"/>
        <v>0</v>
      </c>
      <c r="G156" s="29">
        <v>0</v>
      </c>
      <c r="H156" s="29">
        <v>0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>
        <v>0</v>
      </c>
      <c r="V156" s="29">
        <v>0</v>
      </c>
      <c r="W156" s="29">
        <v>0</v>
      </c>
      <c r="X156" s="35">
        <v>0</v>
      </c>
      <c r="Y156" s="63">
        <v>0</v>
      </c>
      <c r="Z156" s="35"/>
      <c r="AA156" s="35"/>
      <c r="AB156" s="35"/>
      <c r="AC156" s="35"/>
      <c r="AD156" s="35"/>
      <c r="AE156" s="35"/>
    </row>
    <row r="157" spans="1:31" s="36" customFormat="1" ht="15.75" x14ac:dyDescent="0.25">
      <c r="A157" s="5" t="s">
        <v>215</v>
      </c>
      <c r="B157" s="6" t="s">
        <v>181</v>
      </c>
      <c r="C157" s="11">
        <v>58.94</v>
      </c>
      <c r="D157" s="29">
        <v>0</v>
      </c>
      <c r="E157" s="29">
        <v>0</v>
      </c>
      <c r="F157" s="30">
        <f t="shared" si="23"/>
        <v>0</v>
      </c>
      <c r="G157" s="29">
        <v>0</v>
      </c>
      <c r="H157" s="29">
        <v>0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>
        <v>0</v>
      </c>
      <c r="V157" s="29">
        <v>0</v>
      </c>
      <c r="W157" s="29">
        <v>0</v>
      </c>
      <c r="X157" s="35">
        <v>0</v>
      </c>
      <c r="Y157" s="63">
        <v>0</v>
      </c>
      <c r="Z157" s="35"/>
      <c r="AA157" s="35"/>
      <c r="AB157" s="35"/>
      <c r="AC157" s="35"/>
      <c r="AD157" s="35"/>
      <c r="AE157" s="35"/>
    </row>
    <row r="158" spans="1:31" s="36" customFormat="1" ht="15.75" x14ac:dyDescent="0.25">
      <c r="A158" s="5" t="s">
        <v>217</v>
      </c>
      <c r="B158" s="6" t="s">
        <v>183</v>
      </c>
      <c r="C158" s="11">
        <v>54.54</v>
      </c>
      <c r="D158" s="29">
        <v>0</v>
      </c>
      <c r="E158" s="29">
        <v>0</v>
      </c>
      <c r="F158" s="30">
        <f t="shared" si="23"/>
        <v>0</v>
      </c>
      <c r="G158" s="29">
        <v>0</v>
      </c>
      <c r="H158" s="29">
        <v>0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>
        <v>0</v>
      </c>
      <c r="V158" s="29">
        <v>0</v>
      </c>
      <c r="W158" s="29">
        <v>0</v>
      </c>
      <c r="X158" s="35">
        <v>0</v>
      </c>
      <c r="Y158" s="63">
        <v>0</v>
      </c>
      <c r="Z158" s="35"/>
      <c r="AA158" s="35"/>
      <c r="AB158" s="35"/>
      <c r="AC158" s="35"/>
      <c r="AD158" s="35"/>
      <c r="AE158" s="35"/>
    </row>
    <row r="159" spans="1:31" s="36" customFormat="1" ht="15.75" x14ac:dyDescent="0.25">
      <c r="A159" s="5" t="s">
        <v>219</v>
      </c>
      <c r="B159" s="10" t="s">
        <v>185</v>
      </c>
      <c r="C159" s="7">
        <v>35.200000000000003</v>
      </c>
      <c r="D159" s="29">
        <v>0</v>
      </c>
      <c r="E159" s="29">
        <v>0</v>
      </c>
      <c r="F159" s="30">
        <f t="shared" si="23"/>
        <v>0</v>
      </c>
      <c r="G159" s="29">
        <v>0</v>
      </c>
      <c r="H159" s="29">
        <v>0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>
        <v>0</v>
      </c>
      <c r="V159" s="29">
        <v>0</v>
      </c>
      <c r="W159" s="29">
        <v>0</v>
      </c>
      <c r="X159" s="35">
        <v>0</v>
      </c>
      <c r="Y159" s="63">
        <v>0</v>
      </c>
      <c r="Z159" s="35"/>
      <c r="AA159" s="35"/>
      <c r="AB159" s="35"/>
      <c r="AC159" s="35"/>
      <c r="AD159" s="35"/>
      <c r="AE159" s="35"/>
    </row>
    <row r="160" spans="1:31" s="36" customFormat="1" ht="15.75" x14ac:dyDescent="0.25">
      <c r="A160" s="5" t="s">
        <v>221</v>
      </c>
      <c r="B160" s="12" t="s">
        <v>186</v>
      </c>
      <c r="C160" s="11">
        <v>27.66</v>
      </c>
      <c r="D160" s="29">
        <v>0</v>
      </c>
      <c r="E160" s="29">
        <v>0</v>
      </c>
      <c r="F160" s="30">
        <f t="shared" si="23"/>
        <v>0</v>
      </c>
      <c r="G160" s="29">
        <v>0</v>
      </c>
      <c r="H160" s="29">
        <v>0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>
        <v>0</v>
      </c>
      <c r="V160" s="29">
        <v>0</v>
      </c>
      <c r="W160" s="29">
        <v>0</v>
      </c>
      <c r="X160" s="35">
        <v>0</v>
      </c>
      <c r="Y160" s="63">
        <v>0</v>
      </c>
      <c r="Z160" s="35"/>
      <c r="AA160" s="35"/>
      <c r="AB160" s="35"/>
      <c r="AC160" s="35"/>
      <c r="AD160" s="35"/>
      <c r="AE160" s="35"/>
    </row>
    <row r="161" spans="1:31" s="36" customFormat="1" ht="15.75" x14ac:dyDescent="0.25">
      <c r="A161" s="5" t="s">
        <v>223</v>
      </c>
      <c r="B161" s="12" t="s">
        <v>187</v>
      </c>
      <c r="C161" s="11">
        <v>91.3</v>
      </c>
      <c r="D161" s="29">
        <v>0</v>
      </c>
      <c r="E161" s="29">
        <v>0</v>
      </c>
      <c r="F161" s="30">
        <f t="shared" si="23"/>
        <v>0</v>
      </c>
      <c r="G161" s="29">
        <v>0</v>
      </c>
      <c r="H161" s="29">
        <v>0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>
        <v>0</v>
      </c>
      <c r="V161" s="29">
        <v>0</v>
      </c>
      <c r="W161" s="29">
        <v>0</v>
      </c>
      <c r="X161" s="35">
        <v>0</v>
      </c>
      <c r="Y161" s="63">
        <v>0</v>
      </c>
      <c r="Z161" s="35"/>
      <c r="AA161" s="35"/>
      <c r="AB161" s="35"/>
      <c r="AC161" s="35"/>
      <c r="AD161" s="35"/>
      <c r="AE161" s="35"/>
    </row>
    <row r="162" spans="1:31" s="36" customFormat="1" ht="15.75" x14ac:dyDescent="0.25">
      <c r="A162" s="143" t="s">
        <v>303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</row>
    <row r="163" spans="1:31" s="36" customFormat="1" x14ac:dyDescent="0.25">
      <c r="A163" s="5" t="s">
        <v>228</v>
      </c>
      <c r="B163" s="6" t="s">
        <v>45</v>
      </c>
      <c r="C163" s="11">
        <v>865.98</v>
      </c>
      <c r="D163" s="39">
        <v>60</v>
      </c>
      <c r="E163" s="39">
        <v>0</v>
      </c>
      <c r="F163" s="40">
        <f>E163/C163</f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</row>
    <row r="164" spans="1:31" s="36" customFormat="1" ht="25.5" x14ac:dyDescent="0.25">
      <c r="A164" s="5" t="s">
        <v>229</v>
      </c>
      <c r="B164" s="17" t="s">
        <v>189</v>
      </c>
      <c r="C164" s="11">
        <v>40.64</v>
      </c>
      <c r="D164" s="39">
        <v>14</v>
      </c>
      <c r="E164" s="39">
        <v>0</v>
      </c>
      <c r="F164" s="40">
        <f t="shared" ref="F164:F174" si="27">E164/C164</f>
        <v>0</v>
      </c>
      <c r="G164" s="39">
        <v>0</v>
      </c>
      <c r="H164" s="39">
        <v>0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51"/>
      <c r="AA164" s="51"/>
      <c r="AB164" s="51"/>
      <c r="AC164" s="51"/>
      <c r="AD164" s="51"/>
      <c r="AE164" s="51"/>
    </row>
    <row r="165" spans="1:31" s="36" customFormat="1" x14ac:dyDescent="0.25">
      <c r="A165" s="5" t="s">
        <v>304</v>
      </c>
      <c r="B165" s="17" t="s">
        <v>190</v>
      </c>
      <c r="C165" s="11">
        <v>54.3</v>
      </c>
      <c r="D165" s="39">
        <v>0</v>
      </c>
      <c r="E165" s="39">
        <v>0</v>
      </c>
      <c r="F165" s="40">
        <f t="shared" si="27"/>
        <v>0</v>
      </c>
      <c r="G165" s="39">
        <v>0</v>
      </c>
      <c r="H165" s="39">
        <v>0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>
        <v>0</v>
      </c>
      <c r="V165" s="39">
        <v>0</v>
      </c>
      <c r="W165" s="39">
        <v>0</v>
      </c>
      <c r="X165" s="39">
        <v>0</v>
      </c>
      <c r="Y165" s="39">
        <v>0</v>
      </c>
      <c r="Z165" s="51"/>
      <c r="AA165" s="51"/>
      <c r="AB165" s="51"/>
      <c r="AC165" s="51"/>
      <c r="AD165" s="51"/>
      <c r="AE165" s="51"/>
    </row>
    <row r="166" spans="1:31" s="36" customFormat="1" ht="25.5" x14ac:dyDescent="0.25">
      <c r="A166" s="5" t="s">
        <v>305</v>
      </c>
      <c r="B166" s="17" t="s">
        <v>191</v>
      </c>
      <c r="C166" s="11">
        <v>96.99</v>
      </c>
      <c r="D166" s="39">
        <v>17</v>
      </c>
      <c r="E166" s="39">
        <v>20</v>
      </c>
      <c r="F166" s="40">
        <f t="shared" si="27"/>
        <v>0.20620682544592228</v>
      </c>
      <c r="G166" s="39">
        <v>0</v>
      </c>
      <c r="H166" s="39">
        <v>0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>
        <v>0</v>
      </c>
      <c r="V166" s="39">
        <v>2</v>
      </c>
      <c r="W166" s="39">
        <v>10</v>
      </c>
      <c r="X166" s="51">
        <v>0</v>
      </c>
      <c r="Y166" s="58">
        <f t="shared" ref="Y166" si="28">X166*100/E166</f>
        <v>0</v>
      </c>
      <c r="Z166" s="51"/>
      <c r="AA166" s="51"/>
      <c r="AB166" s="51"/>
      <c r="AC166" s="51"/>
      <c r="AD166" s="51"/>
      <c r="AE166" s="51"/>
    </row>
    <row r="167" spans="1:31" s="36" customFormat="1" x14ac:dyDescent="0.25">
      <c r="A167" s="5" t="s">
        <v>306</v>
      </c>
      <c r="B167" s="17" t="s">
        <v>192</v>
      </c>
      <c r="C167" s="11">
        <v>31.17</v>
      </c>
      <c r="D167" s="39">
        <v>0</v>
      </c>
      <c r="E167" s="39">
        <v>0</v>
      </c>
      <c r="F167" s="40">
        <f t="shared" si="27"/>
        <v>0</v>
      </c>
      <c r="G167" s="39">
        <v>0</v>
      </c>
      <c r="H167" s="39">
        <v>0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51"/>
      <c r="AA167" s="51"/>
      <c r="AB167" s="51"/>
      <c r="AC167" s="51"/>
      <c r="AD167" s="51"/>
      <c r="AE167" s="51"/>
    </row>
    <row r="168" spans="1:31" s="36" customFormat="1" x14ac:dyDescent="0.25">
      <c r="A168" s="5" t="s">
        <v>307</v>
      </c>
      <c r="B168" s="17" t="s">
        <v>193</v>
      </c>
      <c r="C168" s="11">
        <v>15.47</v>
      </c>
      <c r="D168" s="39">
        <v>0</v>
      </c>
      <c r="E168" s="39">
        <v>0</v>
      </c>
      <c r="F168" s="40">
        <f t="shared" si="27"/>
        <v>0</v>
      </c>
      <c r="G168" s="39">
        <v>0</v>
      </c>
      <c r="H168" s="39">
        <v>0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51"/>
      <c r="AA168" s="51"/>
      <c r="AB168" s="51"/>
      <c r="AC168" s="51"/>
      <c r="AD168" s="51"/>
      <c r="AE168" s="51"/>
    </row>
    <row r="169" spans="1:31" s="36" customFormat="1" x14ac:dyDescent="0.25">
      <c r="A169" s="5" t="s">
        <v>308</v>
      </c>
      <c r="B169" s="18" t="s">
        <v>194</v>
      </c>
      <c r="C169" s="11">
        <v>52.087000000000003</v>
      </c>
      <c r="D169" s="39">
        <v>19</v>
      </c>
      <c r="E169" s="39">
        <v>0</v>
      </c>
      <c r="F169" s="40">
        <f t="shared" si="27"/>
        <v>0</v>
      </c>
      <c r="G169" s="39">
        <v>0</v>
      </c>
      <c r="H169" s="39">
        <v>0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51"/>
      <c r="AA169" s="51"/>
      <c r="AB169" s="51"/>
      <c r="AC169" s="51"/>
      <c r="AD169" s="51"/>
      <c r="AE169" s="51"/>
    </row>
    <row r="170" spans="1:31" s="36" customFormat="1" x14ac:dyDescent="0.25">
      <c r="A170" s="5" t="s">
        <v>309</v>
      </c>
      <c r="B170" s="18" t="s">
        <v>195</v>
      </c>
      <c r="C170" s="9">
        <v>59.41</v>
      </c>
      <c r="D170" s="39">
        <v>0</v>
      </c>
      <c r="E170" s="39">
        <v>0</v>
      </c>
      <c r="F170" s="40">
        <f t="shared" si="27"/>
        <v>0</v>
      </c>
      <c r="G170" s="39">
        <v>0</v>
      </c>
      <c r="H170" s="39">
        <v>0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51"/>
      <c r="AA170" s="51"/>
      <c r="AB170" s="51"/>
      <c r="AC170" s="51"/>
      <c r="AD170" s="51"/>
      <c r="AE170" s="51"/>
    </row>
    <row r="171" spans="1:31" s="36" customFormat="1" x14ac:dyDescent="0.25">
      <c r="A171" s="5" t="s">
        <v>310</v>
      </c>
      <c r="B171" s="18" t="s">
        <v>196</v>
      </c>
      <c r="C171" s="11">
        <v>56.618000000000002</v>
      </c>
      <c r="D171" s="39">
        <v>0</v>
      </c>
      <c r="E171" s="39">
        <v>0</v>
      </c>
      <c r="F171" s="40">
        <f t="shared" si="27"/>
        <v>0</v>
      </c>
      <c r="G171" s="39">
        <v>0</v>
      </c>
      <c r="H171" s="39">
        <v>0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51"/>
      <c r="AA171" s="51"/>
      <c r="AB171" s="51"/>
      <c r="AC171" s="51"/>
      <c r="AD171" s="51"/>
      <c r="AE171" s="51"/>
    </row>
    <row r="172" spans="1:31" s="36" customFormat="1" x14ac:dyDescent="0.25">
      <c r="A172" s="5" t="s">
        <v>311</v>
      </c>
      <c r="B172" s="18" t="s">
        <v>197</v>
      </c>
      <c r="C172" s="7">
        <v>40.75</v>
      </c>
      <c r="D172" s="39">
        <v>0</v>
      </c>
      <c r="E172" s="39">
        <v>0</v>
      </c>
      <c r="F172" s="40">
        <f t="shared" si="27"/>
        <v>0</v>
      </c>
      <c r="G172" s="39">
        <v>0</v>
      </c>
      <c r="H172" s="39">
        <v>0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51"/>
      <c r="AA172" s="51"/>
      <c r="AB172" s="51"/>
      <c r="AC172" s="51"/>
      <c r="AD172" s="51"/>
      <c r="AE172" s="51"/>
    </row>
    <row r="173" spans="1:31" s="36" customFormat="1" x14ac:dyDescent="0.25">
      <c r="A173" s="5" t="s">
        <v>312</v>
      </c>
      <c r="B173" s="19" t="s">
        <v>198</v>
      </c>
      <c r="C173" s="11">
        <v>57.71</v>
      </c>
      <c r="D173" s="39">
        <v>0</v>
      </c>
      <c r="E173" s="39">
        <v>0</v>
      </c>
      <c r="F173" s="40">
        <f t="shared" si="27"/>
        <v>0</v>
      </c>
      <c r="G173" s="39">
        <v>0</v>
      </c>
      <c r="H173" s="39">
        <v>0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51"/>
      <c r="AA173" s="51"/>
      <c r="AB173" s="51"/>
      <c r="AC173" s="51"/>
      <c r="AD173" s="51"/>
      <c r="AE173" s="51"/>
    </row>
    <row r="174" spans="1:31" s="36" customFormat="1" x14ac:dyDescent="0.25">
      <c r="A174" s="5" t="s">
        <v>313</v>
      </c>
      <c r="B174" s="19" t="s">
        <v>199</v>
      </c>
      <c r="C174" s="11">
        <v>69.009</v>
      </c>
      <c r="D174" s="39">
        <v>0</v>
      </c>
      <c r="E174" s="39">
        <v>0</v>
      </c>
      <c r="F174" s="40">
        <f t="shared" si="27"/>
        <v>0</v>
      </c>
      <c r="G174" s="39">
        <v>0</v>
      </c>
      <c r="H174" s="39">
        <v>0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51"/>
      <c r="AA174" s="51"/>
      <c r="AB174" s="51"/>
      <c r="AC174" s="51"/>
      <c r="AD174" s="51"/>
      <c r="AE174" s="51"/>
    </row>
    <row r="175" spans="1:31" s="36" customFormat="1" ht="15.75" x14ac:dyDescent="0.25">
      <c r="A175" s="143" t="s">
        <v>314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</row>
    <row r="176" spans="1:31" s="36" customFormat="1" x14ac:dyDescent="0.25">
      <c r="A176" s="5" t="s">
        <v>231</v>
      </c>
      <c r="B176" s="6" t="s">
        <v>26</v>
      </c>
      <c r="C176" s="11">
        <v>937.18</v>
      </c>
      <c r="D176" s="39">
        <v>338</v>
      </c>
      <c r="E176" s="39">
        <v>328</v>
      </c>
      <c r="F176" s="40">
        <f>E176/C176</f>
        <v>0.34998612859856165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39">
        <v>0</v>
      </c>
      <c r="V176" s="39">
        <v>32</v>
      </c>
      <c r="W176" s="39">
        <v>10</v>
      </c>
      <c r="X176" s="51">
        <v>32</v>
      </c>
      <c r="Y176" s="58">
        <f>X176*100/E176</f>
        <v>9.7560975609756095</v>
      </c>
      <c r="Z176" s="51">
        <v>0</v>
      </c>
      <c r="AA176" s="51">
        <v>0</v>
      </c>
      <c r="AB176" s="51">
        <v>0</v>
      </c>
      <c r="AC176" s="51">
        <v>0</v>
      </c>
      <c r="AD176" s="51">
        <v>32</v>
      </c>
      <c r="AE176" s="51">
        <v>0</v>
      </c>
    </row>
    <row r="177" spans="1:31" s="36" customFormat="1" ht="38.25" x14ac:dyDescent="0.25">
      <c r="A177" s="5" t="s">
        <v>232</v>
      </c>
      <c r="B177" s="6" t="s">
        <v>202</v>
      </c>
      <c r="C177" s="11">
        <v>194.708</v>
      </c>
      <c r="D177" s="39">
        <v>61</v>
      </c>
      <c r="E177" s="39">
        <v>67</v>
      </c>
      <c r="F177" s="40">
        <f>E177/C177</f>
        <v>0.34410501879737865</v>
      </c>
      <c r="G177" s="44">
        <v>5</v>
      </c>
      <c r="H177" s="39">
        <f>G177*100/D177</f>
        <v>8.1967213114754092</v>
      </c>
      <c r="I177" s="39"/>
      <c r="J177" s="39"/>
      <c r="K177" s="39"/>
      <c r="L177" s="44"/>
      <c r="M177" s="39">
        <v>5</v>
      </c>
      <c r="N177" s="39"/>
      <c r="O177" s="39">
        <v>0</v>
      </c>
      <c r="P177" s="44"/>
      <c r="Q177" s="39"/>
      <c r="R177" s="44"/>
      <c r="S177" s="39"/>
      <c r="T177" s="39"/>
      <c r="U177" s="39">
        <v>0</v>
      </c>
      <c r="V177" s="39">
        <v>6</v>
      </c>
      <c r="W177" s="39">
        <v>10</v>
      </c>
      <c r="X177" s="51">
        <v>2</v>
      </c>
      <c r="Y177" s="58">
        <f>X177*100/E177</f>
        <v>2.9850746268656718</v>
      </c>
      <c r="Z177" s="51"/>
      <c r="AA177" s="51"/>
      <c r="AB177" s="51"/>
      <c r="AC177" s="51"/>
      <c r="AD177" s="51"/>
      <c r="AE177" s="51"/>
    </row>
    <row r="178" spans="1:31" s="36" customFormat="1" ht="38.25" x14ac:dyDescent="0.25">
      <c r="A178" s="5" t="s">
        <v>234</v>
      </c>
      <c r="B178" s="6" t="s">
        <v>204</v>
      </c>
      <c r="C178" s="11">
        <v>79.358000000000004</v>
      </c>
      <c r="D178" s="39">
        <v>54</v>
      </c>
      <c r="E178" s="39">
        <v>63</v>
      </c>
      <c r="F178" s="40">
        <f>E178/C178</f>
        <v>0.79387081327654418</v>
      </c>
      <c r="G178" s="44">
        <v>4</v>
      </c>
      <c r="H178" s="39">
        <f>G178*100/D178</f>
        <v>7.4074074074074074</v>
      </c>
      <c r="I178" s="39"/>
      <c r="J178" s="39"/>
      <c r="K178" s="39"/>
      <c r="L178" s="44"/>
      <c r="M178" s="39">
        <v>4</v>
      </c>
      <c r="N178" s="39"/>
      <c r="O178" s="39">
        <v>0</v>
      </c>
      <c r="P178" s="44"/>
      <c r="Q178" s="39"/>
      <c r="R178" s="44"/>
      <c r="S178" s="39"/>
      <c r="T178" s="39"/>
      <c r="U178" s="39">
        <v>0</v>
      </c>
      <c r="V178" s="39">
        <v>6</v>
      </c>
      <c r="W178" s="39">
        <v>10</v>
      </c>
      <c r="X178" s="51">
        <v>1</v>
      </c>
      <c r="Y178" s="58">
        <f>X178*100/E178</f>
        <v>1.5873015873015872</v>
      </c>
      <c r="Z178" s="51"/>
      <c r="AA178" s="51"/>
      <c r="AB178" s="51"/>
      <c r="AC178" s="51"/>
      <c r="AD178" s="51"/>
      <c r="AE178" s="51"/>
    </row>
    <row r="179" spans="1:31" s="36" customFormat="1" x14ac:dyDescent="0.25">
      <c r="A179" s="5" t="s">
        <v>236</v>
      </c>
      <c r="B179" s="6" t="s">
        <v>106</v>
      </c>
      <c r="C179" s="11">
        <v>69.006</v>
      </c>
      <c r="D179" s="39">
        <v>548</v>
      </c>
      <c r="E179" s="39">
        <v>748</v>
      </c>
      <c r="F179" s="40">
        <f>E179/C179</f>
        <v>10.839637133002928</v>
      </c>
      <c r="G179" s="44">
        <v>0</v>
      </c>
      <c r="H179" s="39">
        <f>G179*100/D179</f>
        <v>0</v>
      </c>
      <c r="I179" s="39"/>
      <c r="J179" s="39"/>
      <c r="K179" s="39"/>
      <c r="L179" s="44"/>
      <c r="M179" s="39"/>
      <c r="N179" s="39"/>
      <c r="O179" s="39">
        <v>0</v>
      </c>
      <c r="P179" s="44"/>
      <c r="Q179" s="39"/>
      <c r="R179" s="44"/>
      <c r="S179" s="39"/>
      <c r="T179" s="39"/>
      <c r="U179" s="39">
        <v>0</v>
      </c>
      <c r="V179" s="39">
        <v>74</v>
      </c>
      <c r="W179" s="39">
        <v>10</v>
      </c>
      <c r="X179" s="51">
        <v>0</v>
      </c>
      <c r="Y179" s="58">
        <f>X179*100/E179</f>
        <v>0</v>
      </c>
      <c r="Z179" s="51"/>
      <c r="AA179" s="51"/>
      <c r="AB179" s="51"/>
      <c r="AC179" s="51"/>
      <c r="AD179" s="51"/>
      <c r="AE179" s="51"/>
    </row>
    <row r="180" spans="1:31" s="36" customFormat="1" ht="15.75" x14ac:dyDescent="0.25">
      <c r="A180" s="143" t="s">
        <v>315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</row>
    <row r="181" spans="1:31" s="36" customFormat="1" ht="15.75" x14ac:dyDescent="0.25">
      <c r="A181" s="5" t="s">
        <v>239</v>
      </c>
      <c r="B181" s="6" t="s">
        <v>45</v>
      </c>
      <c r="C181" s="11">
        <v>191.70400000000001</v>
      </c>
      <c r="D181" s="29">
        <v>90</v>
      </c>
      <c r="E181" s="29">
        <v>78</v>
      </c>
      <c r="F181" s="30">
        <f>E181/C181</f>
        <v>0.40687726912323163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7</v>
      </c>
      <c r="W181" s="29">
        <v>10</v>
      </c>
      <c r="X181" s="42">
        <v>7</v>
      </c>
      <c r="Y181" s="50">
        <f>X181*100/E181</f>
        <v>8.9743589743589745</v>
      </c>
      <c r="Z181" s="42">
        <v>0</v>
      </c>
      <c r="AA181" s="42">
        <v>0</v>
      </c>
      <c r="AB181" s="42">
        <v>0</v>
      </c>
      <c r="AC181" s="42">
        <v>0</v>
      </c>
      <c r="AD181" s="42">
        <v>7</v>
      </c>
      <c r="AE181" s="42">
        <v>0</v>
      </c>
    </row>
    <row r="182" spans="1:31" s="36" customFormat="1" ht="38.25" x14ac:dyDescent="0.25">
      <c r="A182" s="5" t="s">
        <v>240</v>
      </c>
      <c r="B182" s="6" t="s">
        <v>208</v>
      </c>
      <c r="C182" s="11">
        <v>89.71</v>
      </c>
      <c r="D182" s="29">
        <v>27</v>
      </c>
      <c r="E182" s="29">
        <v>19</v>
      </c>
      <c r="F182" s="30">
        <f t="shared" ref="F182:F193" si="29">E182/C182</f>
        <v>0.21179355701705496</v>
      </c>
      <c r="G182" s="29">
        <v>2</v>
      </c>
      <c r="H182" s="29">
        <f t="shared" ref="H182:H193" si="30">G182*100/D182</f>
        <v>7.4074074074074074</v>
      </c>
      <c r="I182" s="29"/>
      <c r="J182" s="29"/>
      <c r="K182" s="29"/>
      <c r="L182" s="29"/>
      <c r="M182" s="29">
        <v>2</v>
      </c>
      <c r="N182" s="29"/>
      <c r="O182" s="29">
        <v>0</v>
      </c>
      <c r="P182" s="29"/>
      <c r="Q182" s="29"/>
      <c r="R182" s="29"/>
      <c r="S182" s="29"/>
      <c r="T182" s="29"/>
      <c r="U182" s="29">
        <f t="shared" ref="U182:U185" si="31">O182*100/G182</f>
        <v>0</v>
      </c>
      <c r="V182" s="29">
        <v>1</v>
      </c>
      <c r="W182" s="29">
        <v>10</v>
      </c>
      <c r="X182" s="42">
        <v>1</v>
      </c>
      <c r="Y182" s="50">
        <f t="shared" ref="Y182:Y188" si="32">X182*100/E182</f>
        <v>5.2631578947368425</v>
      </c>
      <c r="Z182" s="42"/>
      <c r="AA182" s="42"/>
      <c r="AB182" s="42"/>
      <c r="AC182" s="42"/>
      <c r="AD182" s="42"/>
      <c r="AE182" s="42"/>
    </row>
    <row r="183" spans="1:31" s="36" customFormat="1" ht="38.25" x14ac:dyDescent="0.25">
      <c r="A183" s="5" t="s">
        <v>242</v>
      </c>
      <c r="B183" s="6" t="s">
        <v>210</v>
      </c>
      <c r="C183" s="9">
        <v>105.1</v>
      </c>
      <c r="D183" s="29">
        <v>21</v>
      </c>
      <c r="E183" s="29">
        <v>12</v>
      </c>
      <c r="F183" s="30">
        <f t="shared" si="29"/>
        <v>0.11417697431018078</v>
      </c>
      <c r="G183" s="29">
        <v>2</v>
      </c>
      <c r="H183" s="29">
        <f t="shared" si="30"/>
        <v>9.5238095238095237</v>
      </c>
      <c r="I183" s="29"/>
      <c r="J183" s="29"/>
      <c r="K183" s="29"/>
      <c r="L183" s="29"/>
      <c r="M183" s="29">
        <v>2</v>
      </c>
      <c r="N183" s="29"/>
      <c r="O183" s="29">
        <v>0</v>
      </c>
      <c r="P183" s="29"/>
      <c r="Q183" s="29"/>
      <c r="R183" s="29"/>
      <c r="S183" s="29"/>
      <c r="T183" s="29"/>
      <c r="U183" s="29">
        <f t="shared" si="31"/>
        <v>0</v>
      </c>
      <c r="V183" s="29">
        <v>1</v>
      </c>
      <c r="W183" s="29">
        <v>10</v>
      </c>
      <c r="X183" s="42">
        <v>1</v>
      </c>
      <c r="Y183" s="50">
        <f t="shared" si="32"/>
        <v>8.3333333333333339</v>
      </c>
      <c r="Z183" s="42"/>
      <c r="AA183" s="42"/>
      <c r="AB183" s="42"/>
      <c r="AC183" s="42"/>
      <c r="AD183" s="42"/>
      <c r="AE183" s="42"/>
    </row>
    <row r="184" spans="1:31" s="36" customFormat="1" ht="38.25" x14ac:dyDescent="0.25">
      <c r="A184" s="5" t="s">
        <v>316</v>
      </c>
      <c r="B184" s="6" t="s">
        <v>212</v>
      </c>
      <c r="C184" s="9">
        <v>122.196</v>
      </c>
      <c r="D184" s="29">
        <v>32</v>
      </c>
      <c r="E184" s="29">
        <v>20</v>
      </c>
      <c r="F184" s="30">
        <f t="shared" si="29"/>
        <v>0.16367147860813774</v>
      </c>
      <c r="G184" s="29">
        <v>3</v>
      </c>
      <c r="H184" s="29">
        <f t="shared" si="30"/>
        <v>9.375</v>
      </c>
      <c r="I184" s="29"/>
      <c r="J184" s="29"/>
      <c r="K184" s="29"/>
      <c r="L184" s="29"/>
      <c r="M184" s="29">
        <v>3</v>
      </c>
      <c r="N184" s="29"/>
      <c r="O184" s="29">
        <v>0</v>
      </c>
      <c r="P184" s="29"/>
      <c r="Q184" s="29"/>
      <c r="R184" s="29"/>
      <c r="S184" s="29"/>
      <c r="T184" s="29"/>
      <c r="U184" s="29">
        <f t="shared" si="31"/>
        <v>0</v>
      </c>
      <c r="V184" s="29">
        <v>2</v>
      </c>
      <c r="W184" s="29">
        <v>10</v>
      </c>
      <c r="X184" s="42">
        <v>1</v>
      </c>
      <c r="Y184" s="50">
        <f t="shared" si="32"/>
        <v>5</v>
      </c>
      <c r="Z184" s="42"/>
      <c r="AA184" s="42"/>
      <c r="AB184" s="42"/>
      <c r="AC184" s="42"/>
      <c r="AD184" s="42"/>
      <c r="AE184" s="42"/>
    </row>
    <row r="185" spans="1:31" s="36" customFormat="1" ht="38.25" x14ac:dyDescent="0.25">
      <c r="A185" s="5" t="s">
        <v>317</v>
      </c>
      <c r="B185" s="6" t="s">
        <v>214</v>
      </c>
      <c r="C185" s="11">
        <v>78.5</v>
      </c>
      <c r="D185" s="29">
        <v>31</v>
      </c>
      <c r="E185" s="29">
        <v>22</v>
      </c>
      <c r="F185" s="30">
        <f t="shared" si="29"/>
        <v>0.28025477707006369</v>
      </c>
      <c r="G185" s="29">
        <v>3</v>
      </c>
      <c r="H185" s="29">
        <f t="shared" si="30"/>
        <v>9.67741935483871</v>
      </c>
      <c r="I185" s="29"/>
      <c r="J185" s="29"/>
      <c r="K185" s="29"/>
      <c r="L185" s="29"/>
      <c r="M185" s="29">
        <v>3</v>
      </c>
      <c r="N185" s="29"/>
      <c r="O185" s="29">
        <v>0</v>
      </c>
      <c r="P185" s="29"/>
      <c r="Q185" s="29"/>
      <c r="R185" s="29"/>
      <c r="S185" s="29"/>
      <c r="T185" s="29"/>
      <c r="U185" s="29">
        <f t="shared" si="31"/>
        <v>0</v>
      </c>
      <c r="V185" s="29">
        <v>2</v>
      </c>
      <c r="W185" s="29">
        <v>10</v>
      </c>
      <c r="X185" s="42">
        <v>1</v>
      </c>
      <c r="Y185" s="50">
        <f t="shared" si="32"/>
        <v>4.5454545454545459</v>
      </c>
      <c r="Z185" s="42"/>
      <c r="AA185" s="42"/>
      <c r="AB185" s="42"/>
      <c r="AC185" s="42"/>
      <c r="AD185" s="42"/>
      <c r="AE185" s="42"/>
    </row>
    <row r="186" spans="1:31" s="36" customFormat="1" ht="38.25" x14ac:dyDescent="0.25">
      <c r="A186" s="5" t="s">
        <v>318</v>
      </c>
      <c r="B186" s="6" t="s">
        <v>216</v>
      </c>
      <c r="C186" s="7">
        <v>81</v>
      </c>
      <c r="D186" s="29">
        <v>28</v>
      </c>
      <c r="E186" s="29">
        <v>21</v>
      </c>
      <c r="F186" s="30">
        <f t="shared" si="29"/>
        <v>0.25925925925925924</v>
      </c>
      <c r="G186" s="29">
        <v>2</v>
      </c>
      <c r="H186" s="29">
        <f t="shared" si="30"/>
        <v>7.1428571428571432</v>
      </c>
      <c r="I186" s="29"/>
      <c r="J186" s="29"/>
      <c r="K186" s="29"/>
      <c r="L186" s="29"/>
      <c r="M186" s="29">
        <v>2</v>
      </c>
      <c r="N186" s="29"/>
      <c r="O186" s="29">
        <v>0</v>
      </c>
      <c r="P186" s="29"/>
      <c r="Q186" s="29"/>
      <c r="R186" s="29"/>
      <c r="S186" s="29"/>
      <c r="T186" s="29"/>
      <c r="U186" s="29">
        <v>0</v>
      </c>
      <c r="V186" s="29">
        <v>2</v>
      </c>
      <c r="W186" s="29">
        <v>10</v>
      </c>
      <c r="X186" s="42">
        <v>1</v>
      </c>
      <c r="Y186" s="50">
        <f t="shared" si="32"/>
        <v>4.7619047619047619</v>
      </c>
      <c r="Z186" s="42"/>
      <c r="AA186" s="42"/>
      <c r="AB186" s="42"/>
      <c r="AC186" s="42"/>
      <c r="AD186" s="42"/>
      <c r="AE186" s="42"/>
    </row>
    <row r="187" spans="1:31" s="36" customFormat="1" ht="38.25" x14ac:dyDescent="0.25">
      <c r="A187" s="5" t="s">
        <v>319</v>
      </c>
      <c r="B187" s="6" t="s">
        <v>218</v>
      </c>
      <c r="C187" s="11">
        <v>49.628</v>
      </c>
      <c r="D187" s="29">
        <v>0</v>
      </c>
      <c r="E187" s="29">
        <v>35</v>
      </c>
      <c r="F187" s="30">
        <f t="shared" si="29"/>
        <v>0.70524703796244059</v>
      </c>
      <c r="G187" s="29">
        <v>0</v>
      </c>
      <c r="H187" s="29">
        <v>0</v>
      </c>
      <c r="I187" s="29"/>
      <c r="J187" s="29"/>
      <c r="K187" s="29"/>
      <c r="L187" s="29"/>
      <c r="M187" s="29"/>
      <c r="N187" s="29"/>
      <c r="O187" s="29">
        <v>0</v>
      </c>
      <c r="P187" s="29"/>
      <c r="Q187" s="29"/>
      <c r="R187" s="29"/>
      <c r="S187" s="29"/>
      <c r="T187" s="29"/>
      <c r="U187" s="29">
        <v>0</v>
      </c>
      <c r="V187" s="29">
        <v>3</v>
      </c>
      <c r="W187" s="29">
        <v>10</v>
      </c>
      <c r="X187" s="42">
        <v>0</v>
      </c>
      <c r="Y187" s="50">
        <f t="shared" si="32"/>
        <v>0</v>
      </c>
      <c r="Z187" s="42"/>
      <c r="AA187" s="42"/>
      <c r="AB187" s="42"/>
      <c r="AC187" s="42"/>
      <c r="AD187" s="42"/>
      <c r="AE187" s="42"/>
    </row>
    <row r="188" spans="1:31" s="36" customFormat="1" ht="38.25" x14ac:dyDescent="0.25">
      <c r="A188" s="5" t="s">
        <v>320</v>
      </c>
      <c r="B188" s="6" t="s">
        <v>220</v>
      </c>
      <c r="C188" s="11">
        <v>66.254999999999995</v>
      </c>
      <c r="D188" s="29">
        <v>15</v>
      </c>
      <c r="E188" s="29">
        <v>11</v>
      </c>
      <c r="F188" s="30">
        <f t="shared" si="29"/>
        <v>0.16602520564485701</v>
      </c>
      <c r="G188" s="29">
        <v>0</v>
      </c>
      <c r="H188" s="29">
        <v>0</v>
      </c>
      <c r="I188" s="29"/>
      <c r="J188" s="29"/>
      <c r="K188" s="29"/>
      <c r="L188" s="29"/>
      <c r="M188" s="29"/>
      <c r="N188" s="29"/>
      <c r="O188" s="29">
        <v>0</v>
      </c>
      <c r="P188" s="29"/>
      <c r="Q188" s="29"/>
      <c r="R188" s="29"/>
      <c r="S188" s="29"/>
      <c r="T188" s="29"/>
      <c r="U188" s="29">
        <v>0</v>
      </c>
      <c r="V188" s="29">
        <v>1</v>
      </c>
      <c r="W188" s="29">
        <v>10</v>
      </c>
      <c r="X188" s="42">
        <v>0</v>
      </c>
      <c r="Y188" s="50">
        <f t="shared" si="32"/>
        <v>0</v>
      </c>
      <c r="Z188" s="42"/>
      <c r="AA188" s="42"/>
      <c r="AB188" s="42"/>
      <c r="AC188" s="42"/>
      <c r="AD188" s="42"/>
      <c r="AE188" s="42"/>
    </row>
    <row r="189" spans="1:31" s="36" customFormat="1" ht="38.25" x14ac:dyDescent="0.25">
      <c r="A189" s="5" t="s">
        <v>321</v>
      </c>
      <c r="B189" s="6" t="s">
        <v>222</v>
      </c>
      <c r="C189" s="11">
        <v>34.526000000000003</v>
      </c>
      <c r="D189" s="29">
        <v>0</v>
      </c>
      <c r="E189" s="29">
        <v>0</v>
      </c>
      <c r="F189" s="30">
        <f t="shared" si="29"/>
        <v>0</v>
      </c>
      <c r="G189" s="29">
        <v>0</v>
      </c>
      <c r="H189" s="29">
        <v>0</v>
      </c>
      <c r="I189" s="29"/>
      <c r="J189" s="29"/>
      <c r="K189" s="29"/>
      <c r="L189" s="29"/>
      <c r="M189" s="29"/>
      <c r="N189" s="29"/>
      <c r="O189" s="29">
        <v>0</v>
      </c>
      <c r="P189" s="29"/>
      <c r="Q189" s="29"/>
      <c r="R189" s="29"/>
      <c r="S189" s="29"/>
      <c r="T189" s="29"/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42"/>
      <c r="AA189" s="42"/>
      <c r="AB189" s="42"/>
      <c r="AC189" s="42"/>
      <c r="AD189" s="42"/>
      <c r="AE189" s="42"/>
    </row>
    <row r="190" spans="1:31" s="36" customFormat="1" ht="15.75" x14ac:dyDescent="0.25">
      <c r="A190" s="5" t="s">
        <v>322</v>
      </c>
      <c r="B190" s="6" t="s">
        <v>224</v>
      </c>
      <c r="C190" s="11">
        <v>12.46</v>
      </c>
      <c r="D190" s="29">
        <v>0</v>
      </c>
      <c r="E190" s="29">
        <v>0</v>
      </c>
      <c r="F190" s="30">
        <f t="shared" si="29"/>
        <v>0</v>
      </c>
      <c r="G190" s="29">
        <v>0</v>
      </c>
      <c r="H190" s="29">
        <v>0</v>
      </c>
      <c r="I190" s="29"/>
      <c r="J190" s="29"/>
      <c r="K190" s="29"/>
      <c r="L190" s="29"/>
      <c r="M190" s="29"/>
      <c r="N190" s="29"/>
      <c r="O190" s="29">
        <v>0</v>
      </c>
      <c r="P190" s="29"/>
      <c r="Q190" s="29"/>
      <c r="R190" s="29"/>
      <c r="S190" s="29"/>
      <c r="T190" s="29"/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42"/>
      <c r="AA190" s="42"/>
      <c r="AB190" s="42"/>
      <c r="AC190" s="42"/>
      <c r="AD190" s="42"/>
      <c r="AE190" s="42"/>
    </row>
    <row r="191" spans="1:31" s="36" customFormat="1" ht="15.75" x14ac:dyDescent="0.25">
      <c r="A191" s="5" t="s">
        <v>323</v>
      </c>
      <c r="B191" s="6" t="s">
        <v>225</v>
      </c>
      <c r="C191" s="11">
        <v>11.24</v>
      </c>
      <c r="D191" s="29">
        <v>0</v>
      </c>
      <c r="E191" s="29">
        <v>0</v>
      </c>
      <c r="F191" s="30">
        <f t="shared" si="29"/>
        <v>0</v>
      </c>
      <c r="G191" s="29">
        <v>0</v>
      </c>
      <c r="H191" s="29">
        <v>0</v>
      </c>
      <c r="I191" s="29"/>
      <c r="J191" s="29"/>
      <c r="K191" s="29"/>
      <c r="L191" s="29"/>
      <c r="M191" s="29"/>
      <c r="N191" s="29"/>
      <c r="O191" s="29">
        <v>0</v>
      </c>
      <c r="P191" s="29"/>
      <c r="Q191" s="29"/>
      <c r="R191" s="29"/>
      <c r="S191" s="29"/>
      <c r="T191" s="29"/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42"/>
      <c r="AA191" s="42"/>
      <c r="AB191" s="42"/>
      <c r="AC191" s="42"/>
      <c r="AD191" s="42"/>
      <c r="AE191" s="42"/>
    </row>
    <row r="192" spans="1:31" s="36" customFormat="1" ht="15.75" x14ac:dyDescent="0.25">
      <c r="A192" s="5" t="s">
        <v>324</v>
      </c>
      <c r="B192" s="6" t="s">
        <v>226</v>
      </c>
      <c r="C192" s="7">
        <v>15.074999999999999</v>
      </c>
      <c r="D192" s="29">
        <v>4</v>
      </c>
      <c r="E192" s="29">
        <v>0</v>
      </c>
      <c r="F192" s="30">
        <f t="shared" si="29"/>
        <v>0</v>
      </c>
      <c r="G192" s="29">
        <v>0</v>
      </c>
      <c r="H192" s="29">
        <v>0</v>
      </c>
      <c r="I192" s="29"/>
      <c r="J192" s="29"/>
      <c r="K192" s="29"/>
      <c r="L192" s="29"/>
      <c r="M192" s="29"/>
      <c r="N192" s="29"/>
      <c r="O192" s="29">
        <v>0</v>
      </c>
      <c r="P192" s="29"/>
      <c r="Q192" s="29"/>
      <c r="R192" s="29"/>
      <c r="S192" s="29"/>
      <c r="T192" s="29"/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42"/>
      <c r="AA192" s="42"/>
      <c r="AB192" s="42"/>
      <c r="AC192" s="42"/>
      <c r="AD192" s="42"/>
      <c r="AE192" s="42"/>
    </row>
    <row r="193" spans="1:31" s="36" customFormat="1" ht="27.75" customHeight="1" x14ac:dyDescent="0.25">
      <c r="A193" s="5" t="s">
        <v>325</v>
      </c>
      <c r="B193" s="6" t="s">
        <v>227</v>
      </c>
      <c r="C193" s="11">
        <v>48.601999999999997</v>
      </c>
      <c r="D193" s="29">
        <v>17</v>
      </c>
      <c r="E193" s="29">
        <v>0</v>
      </c>
      <c r="F193" s="30">
        <f t="shared" si="29"/>
        <v>0</v>
      </c>
      <c r="G193" s="29">
        <v>0</v>
      </c>
      <c r="H193" s="29">
        <f t="shared" si="30"/>
        <v>0</v>
      </c>
      <c r="I193" s="29"/>
      <c r="J193" s="29"/>
      <c r="K193" s="29"/>
      <c r="L193" s="29"/>
      <c r="M193" s="29"/>
      <c r="N193" s="29"/>
      <c r="O193" s="29">
        <v>0</v>
      </c>
      <c r="P193" s="29"/>
      <c r="Q193" s="29"/>
      <c r="R193" s="29"/>
      <c r="S193" s="29"/>
      <c r="T193" s="29"/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42"/>
      <c r="AA193" s="42"/>
      <c r="AB193" s="42"/>
      <c r="AC193" s="42"/>
      <c r="AD193" s="42"/>
      <c r="AE193" s="42"/>
    </row>
    <row r="194" spans="1:31" s="36" customFormat="1" ht="15.75" x14ac:dyDescent="0.25">
      <c r="A194" s="143" t="s">
        <v>326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</row>
    <row r="195" spans="1:31" s="36" customFormat="1" ht="15.75" x14ac:dyDescent="0.25">
      <c r="A195" s="5" t="s">
        <v>244</v>
      </c>
      <c r="B195" s="6" t="s">
        <v>45</v>
      </c>
      <c r="C195" s="11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</row>
    <row r="196" spans="1:31" s="36" customFormat="1" ht="38.25" x14ac:dyDescent="0.25">
      <c r="A196" s="5" t="s">
        <v>245</v>
      </c>
      <c r="B196" s="6" t="s">
        <v>230</v>
      </c>
      <c r="C196" s="11">
        <v>384.79300000000001</v>
      </c>
      <c r="D196" s="29">
        <v>61</v>
      </c>
      <c r="E196" s="29">
        <v>70</v>
      </c>
      <c r="F196" s="30">
        <f>E196/C196</f>
        <v>0.18191599119526602</v>
      </c>
      <c r="G196" s="29">
        <v>3</v>
      </c>
      <c r="H196" s="29">
        <f>G196*100/D196</f>
        <v>4.918032786885246</v>
      </c>
      <c r="I196" s="29"/>
      <c r="J196" s="29"/>
      <c r="K196" s="29"/>
      <c r="L196" s="29"/>
      <c r="M196" s="29"/>
      <c r="N196" s="29"/>
      <c r="O196" s="29">
        <v>0</v>
      </c>
      <c r="P196" s="29"/>
      <c r="Q196" s="29"/>
      <c r="R196" s="29"/>
      <c r="S196" s="29"/>
      <c r="T196" s="29"/>
      <c r="U196" s="29">
        <f>O196*100/G196</f>
        <v>0</v>
      </c>
      <c r="V196" s="29">
        <v>7</v>
      </c>
      <c r="W196" s="29">
        <v>10</v>
      </c>
      <c r="X196" s="42">
        <v>2</v>
      </c>
      <c r="Y196" s="50">
        <f>X196*100/E196</f>
        <v>2.8571428571428572</v>
      </c>
      <c r="Z196" s="42"/>
      <c r="AA196" s="42"/>
      <c r="AB196" s="42"/>
      <c r="AC196" s="42"/>
      <c r="AD196" s="60"/>
      <c r="AE196" s="60"/>
    </row>
    <row r="197" spans="1:31" s="36" customFormat="1" ht="15.75" x14ac:dyDescent="0.25">
      <c r="A197" s="143" t="s">
        <v>327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</row>
    <row r="198" spans="1:31" s="36" customFormat="1" x14ac:dyDescent="0.25">
      <c r="A198" s="5" t="s">
        <v>251</v>
      </c>
      <c r="B198" s="6" t="s">
        <v>26</v>
      </c>
      <c r="C198" s="11">
        <v>247.73150000000001</v>
      </c>
      <c r="D198" s="39">
        <v>70</v>
      </c>
      <c r="E198" s="39">
        <v>0</v>
      </c>
      <c r="F198" s="40">
        <f>E198/C198</f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</row>
    <row r="199" spans="1:31" s="36" customFormat="1" ht="38.25" x14ac:dyDescent="0.25">
      <c r="A199" s="5" t="s">
        <v>328</v>
      </c>
      <c r="B199" s="6" t="s">
        <v>233</v>
      </c>
      <c r="C199" s="11">
        <v>201.547</v>
      </c>
      <c r="D199" s="39">
        <v>57</v>
      </c>
      <c r="E199" s="39">
        <v>64</v>
      </c>
      <c r="F199" s="40">
        <f>E199/C199</f>
        <v>0.31754379871692462</v>
      </c>
      <c r="G199" s="39">
        <v>5</v>
      </c>
      <c r="H199" s="39">
        <f>G199*100/D199</f>
        <v>8.7719298245614041</v>
      </c>
      <c r="I199" s="39"/>
      <c r="J199" s="39"/>
      <c r="K199" s="39"/>
      <c r="L199" s="39"/>
      <c r="M199" s="39"/>
      <c r="N199" s="39"/>
      <c r="O199" s="39">
        <v>0</v>
      </c>
      <c r="P199" s="39"/>
      <c r="Q199" s="39"/>
      <c r="R199" s="39"/>
      <c r="S199" s="39"/>
      <c r="T199" s="39"/>
      <c r="U199" s="39">
        <f>O199*100/G199</f>
        <v>0</v>
      </c>
      <c r="V199" s="39">
        <v>6</v>
      </c>
      <c r="W199" s="39">
        <v>10</v>
      </c>
      <c r="X199" s="51">
        <v>1</v>
      </c>
      <c r="Y199" s="58">
        <f>X199*100/E199</f>
        <v>1.5625</v>
      </c>
      <c r="Z199" s="51"/>
      <c r="AA199" s="51"/>
      <c r="AB199" s="51"/>
      <c r="AC199" s="51"/>
      <c r="AD199" s="51"/>
      <c r="AE199" s="51"/>
    </row>
    <row r="200" spans="1:31" s="36" customFormat="1" ht="38.25" x14ac:dyDescent="0.25">
      <c r="A200" s="5" t="s">
        <v>329</v>
      </c>
      <c r="B200" s="6" t="s">
        <v>235</v>
      </c>
      <c r="C200" s="11">
        <v>131.56899999999999</v>
      </c>
      <c r="D200" s="39">
        <v>23</v>
      </c>
      <c r="E200" s="39">
        <v>34</v>
      </c>
      <c r="F200" s="40">
        <f>E200/C200</f>
        <v>0.2584195365169607</v>
      </c>
      <c r="G200" s="39">
        <v>2</v>
      </c>
      <c r="H200" s="39">
        <f>G200*100/D200</f>
        <v>8.695652173913043</v>
      </c>
      <c r="I200" s="39"/>
      <c r="J200" s="39"/>
      <c r="K200" s="39"/>
      <c r="L200" s="39"/>
      <c r="M200" s="39"/>
      <c r="N200" s="39"/>
      <c r="O200" s="39">
        <v>0</v>
      </c>
      <c r="P200" s="39"/>
      <c r="Q200" s="39"/>
      <c r="R200" s="39"/>
      <c r="S200" s="39"/>
      <c r="T200" s="39"/>
      <c r="U200" s="39">
        <f>O200*100/G200</f>
        <v>0</v>
      </c>
      <c r="V200" s="39">
        <v>3</v>
      </c>
      <c r="W200" s="39">
        <v>10</v>
      </c>
      <c r="X200" s="51">
        <v>1</v>
      </c>
      <c r="Y200" s="58">
        <f>X200*100/E200</f>
        <v>2.9411764705882355</v>
      </c>
      <c r="Z200" s="51"/>
      <c r="AA200" s="51"/>
      <c r="AB200" s="51"/>
      <c r="AC200" s="51"/>
      <c r="AD200" s="51"/>
      <c r="AE200" s="51"/>
    </row>
    <row r="201" spans="1:31" s="36" customFormat="1" x14ac:dyDescent="0.25">
      <c r="A201" s="5" t="s">
        <v>330</v>
      </c>
      <c r="B201" s="6" t="s">
        <v>237</v>
      </c>
      <c r="C201" s="11">
        <v>7.78</v>
      </c>
      <c r="D201" s="39">
        <v>0</v>
      </c>
      <c r="E201" s="39">
        <v>0</v>
      </c>
      <c r="F201" s="40">
        <f>E201/C201</f>
        <v>0</v>
      </c>
      <c r="G201" s="39">
        <v>0</v>
      </c>
      <c r="H201" s="39">
        <v>0</v>
      </c>
      <c r="I201" s="39"/>
      <c r="J201" s="39"/>
      <c r="K201" s="39"/>
      <c r="L201" s="39"/>
      <c r="M201" s="39"/>
      <c r="N201" s="39"/>
      <c r="O201" s="39">
        <v>0</v>
      </c>
      <c r="P201" s="39"/>
      <c r="Q201" s="39"/>
      <c r="R201" s="39"/>
      <c r="S201" s="39"/>
      <c r="T201" s="39"/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51"/>
      <c r="AA201" s="51"/>
      <c r="AB201" s="51"/>
      <c r="AC201" s="51"/>
      <c r="AD201" s="51"/>
      <c r="AE201" s="51"/>
    </row>
    <row r="202" spans="1:31" s="36" customFormat="1" x14ac:dyDescent="0.25">
      <c r="A202" s="5" t="s">
        <v>331</v>
      </c>
      <c r="B202" s="6" t="s">
        <v>238</v>
      </c>
      <c r="C202" s="11">
        <v>4.37</v>
      </c>
      <c r="D202" s="39">
        <v>17</v>
      </c>
      <c r="E202" s="39">
        <v>17</v>
      </c>
      <c r="F202" s="40">
        <f>E202/C202</f>
        <v>3.8901601830663615</v>
      </c>
      <c r="G202" s="39">
        <v>0</v>
      </c>
      <c r="H202" s="39">
        <f>G202*100/D202</f>
        <v>0</v>
      </c>
      <c r="I202" s="39"/>
      <c r="J202" s="39"/>
      <c r="K202" s="39"/>
      <c r="L202" s="39"/>
      <c r="M202" s="39"/>
      <c r="N202" s="39"/>
      <c r="O202" s="39">
        <v>0</v>
      </c>
      <c r="P202" s="39"/>
      <c r="Q202" s="39"/>
      <c r="R202" s="39"/>
      <c r="S202" s="39"/>
      <c r="T202" s="39"/>
      <c r="U202" s="39">
        <v>0</v>
      </c>
      <c r="V202" s="39">
        <v>1</v>
      </c>
      <c r="W202" s="39">
        <v>10</v>
      </c>
      <c r="X202" s="51">
        <v>0</v>
      </c>
      <c r="Y202" s="58">
        <f>X202*100/E202</f>
        <v>0</v>
      </c>
      <c r="Z202" s="51"/>
      <c r="AA202" s="51"/>
      <c r="AB202" s="51"/>
      <c r="AC202" s="51"/>
      <c r="AD202" s="51"/>
      <c r="AE202" s="51"/>
    </row>
    <row r="203" spans="1:31" s="36" customFormat="1" x14ac:dyDescent="0.25">
      <c r="A203" s="144" t="s">
        <v>252</v>
      </c>
      <c r="B203" s="144"/>
      <c r="C203" s="144"/>
      <c r="D203" s="8"/>
      <c r="E203" s="8"/>
      <c r="F203" s="8"/>
      <c r="G203" s="8"/>
      <c r="H203" s="8"/>
      <c r="I203" s="21"/>
      <c r="J203" s="21"/>
      <c r="K203" s="21"/>
      <c r="L203" s="21"/>
      <c r="M203" s="8"/>
      <c r="N203" s="21"/>
      <c r="O203" s="21"/>
      <c r="P203" s="21"/>
      <c r="Q203" s="8"/>
      <c r="R203" s="21"/>
      <c r="S203" s="8"/>
      <c r="T203" s="8"/>
      <c r="U203" s="8"/>
      <c r="V203" s="8"/>
      <c r="W203" s="8"/>
      <c r="X203" s="60"/>
      <c r="Y203" s="60"/>
      <c r="Z203" s="60"/>
      <c r="AA203" s="60"/>
      <c r="AB203" s="60"/>
      <c r="AC203" s="60"/>
      <c r="AD203" s="60"/>
      <c r="AE203" s="60"/>
    </row>
    <row r="204" spans="1:31" s="36" customFormat="1" x14ac:dyDescent="0.25">
      <c r="A204" s="190" t="s">
        <v>253</v>
      </c>
      <c r="B204" s="190"/>
      <c r="C204" s="190"/>
      <c r="D204" s="92">
        <f>SUM(D15:D17,D19:D26,D28:D31,D33:D36,D38:D42,D44:D47,D49:D54,D56:D57,D59:D60,D62:D63,D65:D73,D75:D77,D79:D83,D85:D92,D94,D96:D99,D101:D105,D107:D109,D111:D114,D116:D118,D120:D130,D132:D134,D136:D143,D145,D147:D150,D152:D161,D163:D174,D176:D179,D181:D193,D195:D196,D198:D203)</f>
        <v>8944</v>
      </c>
      <c r="E204" s="92">
        <f>SUM(E15:E17,E19:E26,E28:E31,E33:E36,E38:E42,E44:E47,E49:E54,E56:E57,E59:E60,E62:E63,E65:E73,E75:E77,E79:E83,E85:E92,E94,E96:E99,E101:E105,E107:E109,E111:E114,E116:E118,E120:E130,E132:E134,E136:E143,E145,E147:E150,E152:E161,E163:E174,E176:E179,E181:E193,E195:E196,E198:E203)</f>
        <v>11898</v>
      </c>
      <c r="F204" s="92"/>
      <c r="G204" s="92">
        <f>SUM(G15:G17,G19:G26,G28:G31,G33:G36,G38:G42,G44:G47,G49:G54,G56:G57,G59:G60,G62:G63,G65:G73,G75:G77,G79:G83,G85:G92,G94,G96:G99,G101:G105,G107:G109,G111:G114,G116:G118,G120:G130,G132:G134,G136:G143,G145,G147:G150,G152:G161,G163:G174,G176:G179,G181:G193,G195:G196,G198:G203)</f>
        <v>112</v>
      </c>
      <c r="H204" s="92"/>
      <c r="I204" s="92">
        <f t="shared" ref="I204:T204" si="33">SUM(I15:I17,I19:I26,I28:I31,I33:I36,I38:I42,I44:I47,I49:I54,I56:I57,I59:I60,I62:I63,I65:I73,I75:I77,I79:I83,I85:I92,I94,I96:I99,I101:I105,I107:I109,I111:I114,I116:I118,I120:I130,I132:I134,I136:I143,I145,I147:I150,I152:I161,I163:I174,I176:I179,I181:I193,I195:I196,I198:I203)</f>
        <v>0</v>
      </c>
      <c r="J204" s="92">
        <f t="shared" si="33"/>
        <v>0</v>
      </c>
      <c r="K204" s="92">
        <f t="shared" si="33"/>
        <v>0</v>
      </c>
      <c r="L204" s="92">
        <f t="shared" si="33"/>
        <v>0</v>
      </c>
      <c r="M204" s="92">
        <f t="shared" si="33"/>
        <v>49</v>
      </c>
      <c r="N204" s="92">
        <f t="shared" si="33"/>
        <v>0</v>
      </c>
      <c r="O204" s="92">
        <f t="shared" si="33"/>
        <v>16</v>
      </c>
      <c r="P204" s="92">
        <f t="shared" si="33"/>
        <v>0</v>
      </c>
      <c r="Q204" s="92">
        <f t="shared" si="33"/>
        <v>0</v>
      </c>
      <c r="R204" s="92">
        <f t="shared" si="33"/>
        <v>0</v>
      </c>
      <c r="S204" s="92">
        <f t="shared" si="33"/>
        <v>5</v>
      </c>
      <c r="T204" s="92">
        <f t="shared" si="33"/>
        <v>0</v>
      </c>
      <c r="U204" s="92"/>
      <c r="V204" s="92">
        <f>SUM(V15:V17,V19:V26,V28:V31,V33:V36,V38:V42,V44:V47,V49:V54,V56:V57,V59:V60,V62:V63,V65:V73,V75:V77,V79:V83,V85:V92,V94,V96:V99,V101:V105,V107:V109,V111:V114,V116:V118,V120:V130,V132:V134,V136:V143,V145,V147:V150,V152:V161,V163:V174,V176:V179,V181:V193,V195:V196,V198:V203)</f>
        <v>1148</v>
      </c>
      <c r="W204" s="92"/>
      <c r="X204" s="92">
        <f>SUM(X15:X17,X19:X26,X28:X31,X33:X36,X38:X42,X44:X47,X49:X54,X56:X57,X59:X60,X62:X63,X65:X73,X75:X77,X79:X83,X85:X92,X94,X96:X99,X101:X105,X107:X109,X111:X114,X116:X118,X120:X130,X132:X134,X136:X143,X145,X147:X150,X152:X161,X163:X174,X176:X179,X181:X193,X195:X196,X198:X203)</f>
        <v>696</v>
      </c>
      <c r="Y204" s="92"/>
      <c r="Z204" s="92">
        <f t="shared" ref="Z204:AE204" si="34">SUM(Z15:Z17,Z19:Z26,Z28:Z31,Z33:Z36,Z38:Z42,Z44:Z47,Z49:Z54,Z56:Z57,Z59:Z60,Z62:Z63,Z65:Z73,Z75:Z77,Z79:Z83,Z85:Z92,Z94,Z96:Z99,Z101:Z105,Z107:Z109,Z111:Z114,Z116:Z118,Z120:Z130,Z132:Z134,Z136:Z143,Z145,Z147:Z150,Z152:Z161,Z163:Z174,Z176:Z179,Z181:Z193,Z195:Z196,Z198:Z203)</f>
        <v>0</v>
      </c>
      <c r="AA204" s="92">
        <f t="shared" si="34"/>
        <v>0</v>
      </c>
      <c r="AB204" s="92">
        <f t="shared" si="34"/>
        <v>0</v>
      </c>
      <c r="AC204" s="92">
        <f t="shared" si="34"/>
        <v>0</v>
      </c>
      <c r="AD204" s="92">
        <f t="shared" si="34"/>
        <v>643</v>
      </c>
      <c r="AE204" s="92">
        <f t="shared" si="34"/>
        <v>0</v>
      </c>
    </row>
    <row r="206" spans="1:31" x14ac:dyDescent="0.25">
      <c r="D206" s="45"/>
    </row>
  </sheetData>
  <mergeCells count="68">
    <mergeCell ref="A8:A12"/>
    <mergeCell ref="B8:B12"/>
    <mergeCell ref="C8:C12"/>
    <mergeCell ref="D8:E10"/>
    <mergeCell ref="F8:F12"/>
    <mergeCell ref="H10:H12"/>
    <mergeCell ref="I10:I12"/>
    <mergeCell ref="J10:N10"/>
    <mergeCell ref="O10:O12"/>
    <mergeCell ref="F2:S2"/>
    <mergeCell ref="C4:Q4"/>
    <mergeCell ref="C6:Q6"/>
    <mergeCell ref="G8:U8"/>
    <mergeCell ref="P10:T10"/>
    <mergeCell ref="V8:AE8"/>
    <mergeCell ref="G9:N9"/>
    <mergeCell ref="O9:U9"/>
    <mergeCell ref="V9:W9"/>
    <mergeCell ref="X9:AE9"/>
    <mergeCell ref="AA10:AE10"/>
    <mergeCell ref="D11:D12"/>
    <mergeCell ref="E11:E12"/>
    <mergeCell ref="J11:M11"/>
    <mergeCell ref="N11:N12"/>
    <mergeCell ref="P11:S11"/>
    <mergeCell ref="T11:T12"/>
    <mergeCell ref="AA11:AD11"/>
    <mergeCell ref="AE11:AE12"/>
    <mergeCell ref="U10:U12"/>
    <mergeCell ref="V10:V12"/>
    <mergeCell ref="W10:W12"/>
    <mergeCell ref="X10:X12"/>
    <mergeCell ref="Y10:Y12"/>
    <mergeCell ref="Z10:Z12"/>
    <mergeCell ref="G10:G12"/>
    <mergeCell ref="A74:AE74"/>
    <mergeCell ref="A14:AE14"/>
    <mergeCell ref="A18:AE18"/>
    <mergeCell ref="A27:AE27"/>
    <mergeCell ref="A32:AE32"/>
    <mergeCell ref="A37:AE37"/>
    <mergeCell ref="A43:AE43"/>
    <mergeCell ref="A48:AE48"/>
    <mergeCell ref="A55:AE55"/>
    <mergeCell ref="A58:AE58"/>
    <mergeCell ref="A61:AE61"/>
    <mergeCell ref="A64:AE64"/>
    <mergeCell ref="A144:AE144"/>
    <mergeCell ref="A78:AE78"/>
    <mergeCell ref="A84:AE84"/>
    <mergeCell ref="A93:AE93"/>
    <mergeCell ref="A95:AE95"/>
    <mergeCell ref="A100:AE100"/>
    <mergeCell ref="A106:AE106"/>
    <mergeCell ref="A110:AE110"/>
    <mergeCell ref="A115:AE115"/>
    <mergeCell ref="A119:AE119"/>
    <mergeCell ref="A131:AE131"/>
    <mergeCell ref="A135:AE135"/>
    <mergeCell ref="A197:AE197"/>
    <mergeCell ref="A203:C203"/>
    <mergeCell ref="A204:C204"/>
    <mergeCell ref="A146:AE146"/>
    <mergeCell ref="A151:AE151"/>
    <mergeCell ref="A162:AE162"/>
    <mergeCell ref="A175:AE175"/>
    <mergeCell ref="A180:AE180"/>
    <mergeCell ref="A194:AE19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ЛОСЬ</vt:lpstr>
      <vt:lpstr>Благородный олень</vt:lpstr>
      <vt:lpstr>КОСУЛЯ СИБ.</vt:lpstr>
      <vt:lpstr>КАБАРГА</vt:lpstr>
      <vt:lpstr>ДСО</vt:lpstr>
      <vt:lpstr>СОБОЛЬ</vt:lpstr>
      <vt:lpstr>медведь</vt:lpstr>
      <vt:lpstr>РЫСЬ</vt:lpstr>
      <vt:lpstr>барсук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IvanovSS</dc:creator>
  <cp:lastModifiedBy>Рязанцев СВ</cp:lastModifiedBy>
  <dcterms:created xsi:type="dcterms:W3CDTF">2024-04-15T06:06:56Z</dcterms:created>
  <dcterms:modified xsi:type="dcterms:W3CDTF">2024-05-05T23:26:40Z</dcterms:modified>
</cp:coreProperties>
</file>