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2120" windowHeight="6990"/>
  </bookViews>
  <sheets>
    <sheet name="Лист1 (2)" sheetId="3" r:id="rId1"/>
    <sheet name="Лист1" sheetId="4" r:id="rId2"/>
  </sheets>
  <definedNames>
    <definedName name="_xlnm._FilterDatabase" localSheetId="0" hidden="1">'Лист1 (2)'!$B$9:$E$9</definedName>
    <definedName name="_xlnm.Print_Area" localSheetId="0">'Лист1 (2)'!$A$1:$E$254</definedName>
  </definedNames>
  <calcPr calcId="144525"/>
</workbook>
</file>

<file path=xl/calcChain.xml><?xml version="1.0" encoding="utf-8"?>
<calcChain xmlns="http://schemas.openxmlformats.org/spreadsheetml/2006/main">
  <c r="E252" i="3" l="1"/>
  <c r="D252" i="3"/>
  <c r="D251" i="3" s="1"/>
  <c r="E251" i="3"/>
  <c r="E98" i="3" l="1"/>
  <c r="D98" i="3"/>
  <c r="E36" i="3" l="1"/>
  <c r="E35" i="3" s="1"/>
  <c r="E34" i="3" s="1"/>
  <c r="E33" i="3" s="1"/>
  <c r="D36" i="3"/>
  <c r="D35" i="3" s="1"/>
  <c r="D34" i="3" s="1"/>
  <c r="D33" i="3" s="1"/>
  <c r="E124" i="3"/>
  <c r="E123" i="3" s="1"/>
  <c r="D124" i="3"/>
  <c r="D123" i="3" s="1"/>
  <c r="E90" i="3"/>
  <c r="E89" i="3" s="1"/>
  <c r="D90" i="3"/>
  <c r="D89" i="3" s="1"/>
  <c r="E191" i="3" l="1"/>
  <c r="D191" i="3"/>
  <c r="E246" i="3"/>
  <c r="D246" i="3"/>
  <c r="E231" i="3"/>
  <c r="D231" i="3"/>
  <c r="E59" i="3" l="1"/>
  <c r="E58" i="3" s="1"/>
  <c r="D59" i="3"/>
  <c r="D58" i="3" s="1"/>
  <c r="E165" i="3" l="1"/>
  <c r="E164" i="3" s="1"/>
  <c r="E163" i="3" s="1"/>
  <c r="D165" i="3"/>
  <c r="D164" i="3" s="1"/>
  <c r="D163" i="3" s="1"/>
  <c r="E87" i="3"/>
  <c r="E86" i="3" s="1"/>
  <c r="D87" i="3"/>
  <c r="D86" i="3" s="1"/>
  <c r="E84" i="3"/>
  <c r="E83" i="3" s="1"/>
  <c r="D84" i="3"/>
  <c r="D83" i="3" s="1"/>
  <c r="E62" i="3"/>
  <c r="E61" i="3" s="1"/>
  <c r="D62" i="3"/>
  <c r="D61" i="3" s="1"/>
  <c r="E232" i="3" l="1"/>
  <c r="D232" i="3"/>
  <c r="E230" i="3"/>
  <c r="D230" i="3"/>
  <c r="D229" i="3" l="1"/>
  <c r="E229" i="3"/>
  <c r="E203" i="3"/>
  <c r="E202" i="3" s="1"/>
  <c r="D203" i="3"/>
  <c r="D202" i="3" s="1"/>
  <c r="E206" i="3" l="1"/>
  <c r="E205" i="3" s="1"/>
  <c r="D206" i="3"/>
  <c r="D205" i="3" s="1"/>
  <c r="E20" i="3"/>
  <c r="D20" i="3"/>
  <c r="E249" i="3" l="1"/>
  <c r="E248" i="3" s="1"/>
  <c r="E243" i="3"/>
  <c r="E240" i="3"/>
  <c r="E239" i="3" s="1"/>
  <c r="E237" i="3"/>
  <c r="E235" i="3"/>
  <c r="E227" i="3"/>
  <c r="E226" i="3" s="1"/>
  <c r="E224" i="3"/>
  <c r="E223" i="3" s="1"/>
  <c r="E221" i="3"/>
  <c r="E220" i="3" s="1"/>
  <c r="E218" i="3"/>
  <c r="E217" i="3" s="1"/>
  <c r="E215" i="3"/>
  <c r="E214" i="3" s="1"/>
  <c r="E212" i="3"/>
  <c r="E211" i="3" s="1"/>
  <c r="E209" i="3"/>
  <c r="E208" i="3" s="1"/>
  <c r="E200" i="3"/>
  <c r="E199" i="3" s="1"/>
  <c r="E196" i="3"/>
  <c r="E195" i="3" s="1"/>
  <c r="E192" i="3"/>
  <c r="E190" i="3"/>
  <c r="E186" i="3"/>
  <c r="E185" i="3" s="1"/>
  <c r="E183" i="3"/>
  <c r="E182" i="3" s="1"/>
  <c r="E180" i="3"/>
  <c r="E179" i="3" s="1"/>
  <c r="E177" i="3"/>
  <c r="E176" i="3" s="1"/>
  <c r="E174" i="3"/>
  <c r="E173" i="3" s="1"/>
  <c r="E169" i="3"/>
  <c r="E168" i="3" s="1"/>
  <c r="E167" i="3" s="1"/>
  <c r="E161" i="3"/>
  <c r="E159" i="3"/>
  <c r="E157" i="3"/>
  <c r="E153" i="3"/>
  <c r="E152" i="3" s="1"/>
  <c r="E150" i="3"/>
  <c r="E149" i="3" s="1"/>
  <c r="E145" i="3"/>
  <c r="E144" i="3" s="1"/>
  <c r="E142" i="3"/>
  <c r="E141" i="3" s="1"/>
  <c r="E136" i="3"/>
  <c r="E135" i="3" s="1"/>
  <c r="E134" i="3" s="1"/>
  <c r="E132" i="3"/>
  <c r="E131" i="3" s="1"/>
  <c r="E129" i="3"/>
  <c r="E128" i="3" s="1"/>
  <c r="E121" i="3"/>
  <c r="E119" i="3"/>
  <c r="E116" i="3"/>
  <c r="E115" i="3" s="1"/>
  <c r="E113" i="3"/>
  <c r="E111" i="3"/>
  <c r="E107" i="3"/>
  <c r="E106" i="3" s="1"/>
  <c r="E104" i="3"/>
  <c r="E103" i="3" s="1"/>
  <c r="E101" i="3"/>
  <c r="E97" i="3"/>
  <c r="E94" i="3"/>
  <c r="E93" i="3" s="1"/>
  <c r="E81" i="3"/>
  <c r="E80" i="3" s="1"/>
  <c r="E78" i="3"/>
  <c r="E77" i="3" s="1"/>
  <c r="E75" i="3"/>
  <c r="E74" i="3" s="1"/>
  <c r="E72" i="3"/>
  <c r="E71" i="3" s="1"/>
  <c r="E69" i="3"/>
  <c r="E68" i="3" s="1"/>
  <c r="E66" i="3"/>
  <c r="E65" i="3" s="1"/>
  <c r="E56" i="3"/>
  <c r="E54" i="3"/>
  <c r="E51" i="3"/>
  <c r="E50" i="3" s="1"/>
  <c r="E48" i="3"/>
  <c r="E47" i="3" s="1"/>
  <c r="E43" i="3"/>
  <c r="E42" i="3" s="1"/>
  <c r="E40" i="3"/>
  <c r="E39" i="3" s="1"/>
  <c r="E31" i="3"/>
  <c r="E30" i="3" s="1"/>
  <c r="E28" i="3"/>
  <c r="E27" i="3" s="1"/>
  <c r="E24" i="3"/>
  <c r="E23" i="3" s="1"/>
  <c r="E22" i="3" s="1"/>
  <c r="E18" i="3"/>
  <c r="E14" i="3"/>
  <c r="E13" i="3" s="1"/>
  <c r="E12" i="3" s="1"/>
  <c r="E64" i="3" l="1"/>
  <c r="E242" i="3"/>
  <c r="E172" i="3"/>
  <c r="E127" i="3"/>
  <c r="E126" i="3" s="1"/>
  <c r="E118" i="3"/>
  <c r="E140" i="3"/>
  <c r="E139" i="3" s="1"/>
  <c r="E17" i="3"/>
  <c r="E16" i="3" s="1"/>
  <c r="E11" i="3" s="1"/>
  <c r="E38" i="3"/>
  <c r="E53" i="3"/>
  <c r="E46" i="3" s="1"/>
  <c r="E96" i="3"/>
  <c r="E92" i="3" s="1"/>
  <c r="E234" i="3"/>
  <c r="E198" i="3" s="1"/>
  <c r="E194" i="3"/>
  <c r="E189" i="3"/>
  <c r="E188" i="3" s="1"/>
  <c r="E156" i="3"/>
  <c r="E155" i="3" s="1"/>
  <c r="E148" i="3"/>
  <c r="E110" i="3"/>
  <c r="E109" i="3" s="1"/>
  <c r="E26" i="3"/>
  <c r="E10" i="3" l="1"/>
  <c r="E171" i="3"/>
  <c r="E147" i="3"/>
  <c r="E138" i="3" s="1"/>
  <c r="E45" i="3" l="1"/>
  <c r="E254" i="3" s="1"/>
  <c r="D116" i="3" l="1"/>
  <c r="D115" i="3" s="1"/>
  <c r="D104" i="3"/>
  <c r="D103" i="3" s="1"/>
  <c r="D101" i="3"/>
  <c r="D97" i="3"/>
  <c r="D96" i="3" l="1"/>
  <c r="D75" i="3"/>
  <c r="D74" i="3" s="1"/>
  <c r="D240" i="3" l="1"/>
  <c r="D239" i="3" s="1"/>
  <c r="D69" i="3"/>
  <c r="D68" i="3" s="1"/>
  <c r="D56" i="3" l="1"/>
  <c r="D212" i="3" l="1"/>
  <c r="D211" i="3" s="1"/>
  <c r="D227" i="3"/>
  <c r="D226" i="3" s="1"/>
  <c r="D221" i="3"/>
  <c r="D220" i="3" s="1"/>
  <c r="D249" i="3"/>
  <c r="D248" i="3" s="1"/>
  <c r="D218" i="3"/>
  <c r="D217" i="3" s="1"/>
  <c r="D224" i="3"/>
  <c r="D223" i="3" s="1"/>
  <c r="D243" i="3"/>
  <c r="D242" i="3" s="1"/>
  <c r="D200" i="3"/>
  <c r="D199" i="3" s="1"/>
  <c r="D215" i="3" l="1"/>
  <c r="D214" i="3" s="1"/>
  <c r="D196" i="3" l="1"/>
  <c r="D195" i="3" l="1"/>
  <c r="D194" i="3" s="1"/>
  <c r="D121" i="3"/>
  <c r="D72" i="3"/>
  <c r="D71" i="3" s="1"/>
  <c r="D31" i="3" l="1"/>
  <c r="D30" i="3" s="1"/>
  <c r="D136" i="3" l="1"/>
  <c r="D135" i="3" s="1"/>
  <c r="D134" i="3" s="1"/>
  <c r="D119" i="3"/>
  <c r="D118" i="3" s="1"/>
  <c r="D161" i="3" l="1"/>
  <c r="D159" i="3"/>
  <c r="D157" i="3"/>
  <c r="D156" i="3" l="1"/>
  <c r="D155" i="3" s="1"/>
  <c r="D132" i="3" l="1"/>
  <c r="D131" i="3" s="1"/>
  <c r="D129" i="3"/>
  <c r="D128" i="3" s="1"/>
  <c r="D150" i="3"/>
  <c r="D149" i="3" s="1"/>
  <c r="D153" i="3"/>
  <c r="D152" i="3" s="1"/>
  <c r="D127" i="3" l="1"/>
  <c r="D126" i="3" s="1"/>
  <c r="D148" i="3"/>
  <c r="D147" i="3" l="1"/>
  <c r="D28" i="3"/>
  <c r="D27" i="3" s="1"/>
  <c r="D235" i="3"/>
  <c r="D40" i="3"/>
  <c r="D39" i="3" s="1"/>
  <c r="D190" i="3"/>
  <c r="D192" i="3"/>
  <c r="D189" i="3" l="1"/>
  <c r="D188" i="3" s="1"/>
  <c r="D81" i="3" l="1"/>
  <c r="D80" i="3" s="1"/>
  <c r="D66" i="3"/>
  <c r="D65" i="3" s="1"/>
  <c r="D78" i="3"/>
  <c r="D43" i="3"/>
  <c r="D111" i="3" l="1"/>
  <c r="D113" i="3"/>
  <c r="D94" i="3"/>
  <c r="D93" i="3" s="1"/>
  <c r="D169" i="3"/>
  <c r="D168" i="3" s="1"/>
  <c r="D167" i="3" s="1"/>
  <c r="D18" i="3"/>
  <c r="D17" i="3" s="1"/>
  <c r="D14" i="3"/>
  <c r="D13" i="3" s="1"/>
  <c r="D12" i="3" s="1"/>
  <c r="D209" i="3"/>
  <c r="D110" i="3" l="1"/>
  <c r="D109" i="3" s="1"/>
  <c r="D16" i="3"/>
  <c r="D11" i="3" s="1"/>
  <c r="D26" i="3"/>
  <c r="D42" i="3"/>
  <c r="D38" i="3" s="1"/>
  <c r="D77" i="3"/>
  <c r="D64" i="3" s="1"/>
  <c r="D174" i="3"/>
  <c r="D173" i="3" s="1"/>
  <c r="D177" i="3"/>
  <c r="D176" i="3" s="1"/>
  <c r="D237" i="3"/>
  <c r="D234" i="3" s="1"/>
  <c r="D183" i="3"/>
  <c r="D182" i="3" s="1"/>
  <c r="D107" i="3"/>
  <c r="D106" i="3" s="1"/>
  <c r="D92" i="3" s="1"/>
  <c r="D208" i="3"/>
  <c r="D198" i="3" s="1"/>
  <c r="D51" i="3"/>
  <c r="D50" i="3" s="1"/>
  <c r="D24" i="3"/>
  <c r="D23" i="3" s="1"/>
  <c r="D22" i="3" s="1"/>
  <c r="D54" i="3"/>
  <c r="D180" i="3"/>
  <c r="D179" i="3" s="1"/>
  <c r="D186" i="3"/>
  <c r="D185" i="3" s="1"/>
  <c r="D48" i="3"/>
  <c r="D47" i="3" s="1"/>
  <c r="D142" i="3"/>
  <c r="D141" i="3" s="1"/>
  <c r="D145" i="3"/>
  <c r="D144" i="3" s="1"/>
  <c r="D172" i="3" l="1"/>
  <c r="D171" i="3" s="1"/>
  <c r="D10" i="3"/>
  <c r="D140" i="3"/>
  <c r="D139" i="3" s="1"/>
  <c r="D138" i="3" s="1"/>
  <c r="D53" i="3"/>
  <c r="D46" i="3" s="1"/>
  <c r="D45" i="3" l="1"/>
  <c r="D254" i="3" s="1"/>
</calcChain>
</file>

<file path=xl/sharedStrings.xml><?xml version="1.0" encoding="utf-8"?>
<sst xmlns="http://schemas.openxmlformats.org/spreadsheetml/2006/main" count="501" uniqueCount="210">
  <si>
    <t>Наименование показателя</t>
  </si>
  <si>
    <t>Центральный аппарат</t>
  </si>
  <si>
    <t>Детские дошкольные учреждения</t>
  </si>
  <si>
    <t>Учреждения по внешкольной работе с детьми</t>
  </si>
  <si>
    <t>Глава муниципального образования</t>
  </si>
  <si>
    <t>ЦСР</t>
  </si>
  <si>
    <t>ВР</t>
  </si>
  <si>
    <t>Межбюджетные трансферты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</si>
  <si>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</si>
  <si>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</si>
  <si>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</si>
  <si>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Реализация других функций, связанных с обеспечением национальной безопасности и правоохранительной деятельности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</si>
  <si>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</si>
  <si>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</si>
  <si>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</si>
  <si>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</si>
  <si>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Субсидии бюджетным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</si>
  <si>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</si>
  <si>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</si>
  <si>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</si>
  <si>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</si>
  <si>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</si>
  <si>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</si>
  <si>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</si>
  <si>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</si>
  <si>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</si>
  <si>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Социальное обеспечение и иные выплаты населению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</si>
  <si>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город-ском и пригородном пассажирском транспорте общего пользования (кроме воздушного и железнодорожного)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</si>
  <si>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</si>
  <si>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</si>
  <si>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</si>
  <si>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</si>
  <si>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</si>
  <si>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</si>
  <si>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</si>
  <si>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</si>
  <si>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</si>
  <si>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</si>
  <si>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</si>
  <si>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</si>
  <si>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</si>
  <si>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</si>
  <si>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Доплаты к пенсиям муниципальных служащих</t>
  </si>
  <si>
    <t>Мероприятия в области физической культуры и спорта</t>
  </si>
  <si>
    <t>Обеспечение реализации муниципальной программы</t>
  </si>
  <si>
    <t>Основное мероприятие «Выравнивание уровня бюджетной обеспеченности поселений района»</t>
  </si>
  <si>
    <t>Дотации</t>
  </si>
  <si>
    <t>Библиотечно-досуговые центры</t>
  </si>
  <si>
    <t>Мероприятия в области культуры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</si>
  <si>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</si>
  <si>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</si>
  <si>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Подпрограмма «Развитие системы дополнительного образования, отдыха, оздоровления и занятости детей и подростков»</t>
  </si>
  <si>
    <t>Учебно-методические кабинеты, централизованные бухгалтерии, группы хозяйственного обслуживания</t>
  </si>
  <si>
    <t>ВСЕГО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</si>
  <si>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</si>
  <si>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</si>
  <si>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</si>
  <si>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</si>
  <si>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Муниципальная программа "Развитие системы образования муниципального района "Карымский район""</t>
  </si>
  <si>
    <t xml:space="preserve">Подпрограмма «Обеспечение деятельности Комитета" </t>
  </si>
  <si>
    <t xml:space="preserve">Подпрограмма "Развитие культуры в муниципальном районе "Карымский район" </t>
  </si>
  <si>
    <t xml:space="preserve">Подпрограмма "Развитие физической культуры и массового спорта в муниципальном районе "Карымский район" </t>
  </si>
  <si>
    <t>Подпрограмма «Содержание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«Карымский район»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</si>
  <si>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</si>
  <si>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Снижение доступности наркотических веществ – производных дикорастущей конопли</t>
  </si>
  <si>
    <t>77 0 00 00000</t>
  </si>
  <si>
    <t>77 0 00 20300</t>
  </si>
  <si>
    <t>77 0 00 20400</t>
  </si>
  <si>
    <t>77 0 00 92300</t>
  </si>
  <si>
    <t>77 0 00 79207</t>
  </si>
  <si>
    <t>77 0 00 07050</t>
  </si>
  <si>
    <t>77 0 00 00701</t>
  </si>
  <si>
    <t>77 0 00 74505</t>
  </si>
  <si>
    <t>77 0 00 49101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</si>
  <si>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</si>
  <si>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</si>
  <si>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</si>
  <si>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 xml:space="preserve"> 13 0 00 92305</t>
  </si>
  <si>
    <t xml:space="preserve"> 13 0 00 00000</t>
  </si>
  <si>
    <t>77 0 00 20500</t>
  </si>
  <si>
    <t>Руководитель контрольно-счетной палаты муниципального образования, его заместители и аудиторы</t>
  </si>
  <si>
    <t>77 0 00 77265</t>
  </si>
  <si>
    <t>120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</si>
  <si>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</si>
  <si>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</si>
  <si>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Резервные средства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</si>
  <si>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</si>
  <si>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77 0 00 79265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</si>
  <si>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</si>
  <si>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</si>
  <si>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77 0 00 04927</t>
  </si>
  <si>
    <t>Сумма, тыс.рублей</t>
  </si>
  <si>
    <t>2025 год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</si>
  <si>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</si>
  <si>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Закупка товаров, работ и услуг для обеспечения государственных (муниципальных) нужд</t>
  </si>
  <si>
    <t>Осуществление государственного полномочия по созданию административных комиссий в Забайкальском крае</t>
  </si>
  <si>
    <t>Осуществление  государственных полномочий в сфере труда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</si>
  <si>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</si>
  <si>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</si>
  <si>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77 0 00 79202</t>
  </si>
  <si>
    <t>Распределение бюджетных ассигнований бюджета района по  целевым статьям (муниципальных программ и непрограммных направлений деятельности) группам и подгруппам видов расходов классификации расходов бюджетов на 2025 и 2026  годов</t>
  </si>
  <si>
    <t>2026 год</t>
  </si>
  <si>
    <t>Разработка проектно-сметной документации для капитального ремонта образовательных организаций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</si>
  <si>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</si>
  <si>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</si>
  <si>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</si>
  <si>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Муниципальная программа "Управление и распоряжение муниципальной собственностью муниципального района "Карымский район"</t>
  </si>
  <si>
    <t>Муниципальная программа "Обеспечение деятельности администрации муниципального района «Карымский район»</t>
  </si>
  <si>
    <t xml:space="preserve">Муниципальная программа "Развитие культуры, молодежной политики, физической культуры и спорта  в муниципальном районе "Карымский район" </t>
  </si>
  <si>
    <t xml:space="preserve"> Муниципальная программа «Управление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 "</t>
  </si>
  <si>
    <t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«Карымский район»</t>
  </si>
  <si>
    <t xml:space="preserve">Муниципальная программа "Социальная поддержка граждан муниципального района "Карымский район" </t>
  </si>
  <si>
    <t>Муниципальная программа "Профилактика правонарушений на территории муниципального района "Карымский район" на 2024 -2028 годы"</t>
  </si>
  <si>
    <t>01 0 00 00000</t>
  </si>
  <si>
    <t>01 1 00 00000</t>
  </si>
  <si>
    <t>01 1 01 00000</t>
  </si>
  <si>
    <t>01 1 01 90200</t>
  </si>
  <si>
    <t>01 1 02 00000</t>
  </si>
  <si>
    <t>01 1 02 92300</t>
  </si>
  <si>
    <t>01 2 00 00000</t>
  </si>
  <si>
    <t>01 2 00 31502</t>
  </si>
  <si>
    <t>01 5 00 00000</t>
  </si>
  <si>
    <t>01 5 00 20400</t>
  </si>
  <si>
    <t>01 5 00 92300</t>
  </si>
  <si>
    <t>03 0 00 00000</t>
  </si>
  <si>
    <t>03 0 00 20400</t>
  </si>
  <si>
    <t>03 0 00 79206</t>
  </si>
  <si>
    <t>04 0 00 00000</t>
  </si>
  <si>
    <t>04 1 00 00000</t>
  </si>
  <si>
    <t>04 1 00 00420</t>
  </si>
  <si>
    <t>04 1 00 71201</t>
  </si>
  <si>
    <t>04 1 00 71230</t>
  </si>
  <si>
    <t>04 1 00 71231</t>
  </si>
  <si>
    <t>04 1 00 71448</t>
  </si>
  <si>
    <t>04 2 00 00000</t>
  </si>
  <si>
    <t>04 2 00 00421</t>
  </si>
  <si>
    <t>04 2 00 01145</t>
  </si>
  <si>
    <t>04 2 00 53030</t>
  </si>
  <si>
    <t>04 2 00 71031</t>
  </si>
  <si>
    <t>04 2 00 71201</t>
  </si>
  <si>
    <t>04 2 00 71218</t>
  </si>
  <si>
    <t>04 2 00 71219</t>
  </si>
  <si>
    <t>04 2 00 71448</t>
  </si>
  <si>
    <t>04 3 00 00000</t>
  </si>
  <si>
    <t>04 3 00 00423</t>
  </si>
  <si>
    <t>04 3 00 01123</t>
  </si>
  <si>
    <t>04 3 00 71432</t>
  </si>
  <si>
    <t>04 3 00 S1101</t>
  </si>
  <si>
    <t>04 4 00 00000</t>
  </si>
  <si>
    <t>04 4 00 00452</t>
  </si>
  <si>
    <t>04 4 00 20400</t>
  </si>
  <si>
    <t>04 4 00 79202</t>
  </si>
  <si>
    <t>05 0 00 00000</t>
  </si>
  <si>
    <t>05 1 00 00000</t>
  </si>
  <si>
    <t>05 1 00 00425</t>
  </si>
  <si>
    <t>05 1 00 00515</t>
  </si>
  <si>
    <t>05 3 00 00000</t>
  </si>
  <si>
    <t>05 3 00 00512</t>
  </si>
  <si>
    <t>06 0 00 00000</t>
  </si>
  <si>
    <t>06 2 00 00000</t>
  </si>
  <si>
    <t>06 2 01 00000</t>
  </si>
  <si>
    <t>06 2 01 Д1601</t>
  </si>
  <si>
    <t>06 2 01 78060</t>
  </si>
  <si>
    <t>06 4 00 00000</t>
  </si>
  <si>
    <t>06 4 01 00000</t>
  </si>
  <si>
    <t>06 4 01 20400</t>
  </si>
  <si>
    <t>06 4 01 79202</t>
  </si>
  <si>
    <t>06 4 02 00000</t>
  </si>
  <si>
    <t>06 4 02 00452</t>
  </si>
  <si>
    <t>06 5 00 00000</t>
  </si>
  <si>
    <t>06 5 00 00517</t>
  </si>
  <si>
    <t>07 0 00 00000</t>
  </si>
  <si>
    <t>07 0 00 00247</t>
  </si>
  <si>
    <t>09 0 00 00000</t>
  </si>
  <si>
    <t>09 1 00 00000</t>
  </si>
  <si>
    <t>09 1 00 72403</t>
  </si>
  <si>
    <t>09 1 00 72404</t>
  </si>
  <si>
    <t>09 1 00 72411</t>
  </si>
  <si>
    <t>09 1 00 72421</t>
  </si>
  <si>
    <t>09 1 00 72431</t>
  </si>
  <si>
    <t>09 2 00 00000</t>
  </si>
  <si>
    <t>09 2 00 79211</t>
  </si>
  <si>
    <t>Приложение №8  к решению Совета муниципального района "Карымский район"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</si>
  <si>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</si>
  <si>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 2 00 L3040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</si>
  <si>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</si>
  <si>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04 4 EВ 51790</t>
  </si>
  <si>
    <t>Муниципальная программа «Обеспечение доступным и комфортным жильём граждан муниципального района «Карымский район»</t>
  </si>
  <si>
    <t>02 0 00 00000</t>
  </si>
  <si>
    <t>Подпрограмма "Обеспечение доступным и комфортным жильём граждан муниципального района   «Карымский район»"</t>
  </si>
  <si>
    <t>02 1 00 00000</t>
  </si>
  <si>
    <t>Реализация мероприятий по обеспечению жильем молодых семей</t>
  </si>
  <si>
    <t>02 1 00  L4970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</si>
  <si>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</si>
  <si>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</si>
  <si>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</si>
  <si>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начальгого общего образования, образовательные программы основного общего образования,образовательные программы среднего общего образования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</si>
  <si>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</si>
  <si>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льготным питанием отельных категорий обучающихся в муниципальных общеобразовательных организациях Забайкальского края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</si>
  <si>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граждаг,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</si>
  <si>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Осуществление реализации переданных полномочий по обеспечению отдыха, ор-ганизации и обеспечению оздоровления детей в каникулярное время в муници-пальных организациях отдыха детей и их оздоровления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</si>
  <si>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</si>
  <si>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Предоставление единой субвенции местным бюджетам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</si>
  <si>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</si>
  <si>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</si>
  <si>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Осуществление мероприятий по администрированию государственных полномочий  при осуществлении деятельности по обращению с животными без владельцев</t>
  </si>
  <si>
    <t>Финансовое обеспечение реализации мероприятий по проведению капитального ремонта жилых помещений отдельных категорий граждан</t>
  </si>
  <si>
    <t>77 0 00 S4905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</si>
  <si>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</si>
  <si>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 xml:space="preserve"> от  " 20 " ноября 2024 года №266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</si>
</sst>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2">
      <alignment vertical="top" wrapText="1"/>
    </xf>
    <xf numFmtId="1" fontId="4" fillId="0" borderId="2">
      <alignment horizontal="center" vertical="top" shrinkToFit="1"/>
    </xf>
    <xf numFmtId="0" fontId="5" fillId="0" borderId="4">
      <alignment horizontal="left" wrapText="1"/>
    </xf>
    <xf numFmtId="0" fontId="1" fillId="0" borderId="0"/>
    <xf numFmtId="0" fontId="6" fillId="0" borderId="2">
      <alignment horizontal="left" wrapText="1"/>
    </xf>
  </cellStyleXfs>
  <cellXfs count="37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1" fillId="0" borderId="2" xfId="3" applyNumberFormat="1" applyFont="1" applyFill="1" applyAlignment="1" applyProtection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6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7" xfId="7" applyNumberFormat="1" applyFont="1" applyFill="1" applyBorder="1" applyAlignment="1" applyProtection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8" fillId="0" borderId="1" xfId="5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9" fillId="0" borderId="0" xfId="0" applyFont="1" applyFill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6" fontId="8" fillId="0" borderId="5" xfId="0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right"/>
    </xf>
  </cellXfs>
  <cellStyles count="8">
    <cellStyle name="xl27" xfId="7"/>
    <cellStyle name="xl31" xfId="3"/>
    <cellStyle name="xl33" xfId="4"/>
    <cellStyle name="xl73" xfId="5"/>
    <cellStyle name="Обычный" xfId="0" builtinId="0"/>
    <cellStyle name="Обычный 2" xfId="1"/>
    <cellStyle name="Обычный 5" xf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4"/>
  <sheetViews>
    <sheetView tabSelected="1" view="pageBreakPreview" zoomScale="75" zoomScaleNormal="75" zoomScaleSheetLayoutView="75" workbookViewId="0">
      <selection activeCell="B2" sqref="B2:E2"/>
    </sheetView>
  </sheetViews>
  <sheetFormatPr defaultRowHeight="15.75" x14ac:dyDescent="0.25"/>
  <cols>
    <col min="1" max="1" width="67" style="10" customWidth="1"/>
    <col min="2" max="2" width="18.5703125" style="2" customWidth="1"/>
    <col min="3" max="3" width="10.42578125" style="1" customWidth="1"/>
    <col min="4" max="4" width="14.42578125" style="21" customWidth="1"/>
    <col min="5" max="5" width="14.5703125" style="2" customWidth="1"/>
    <col min="6" max="6" width="9.28515625" style="1" bestFit="1" customWidth="1"/>
    <col min="7" max="16384" width="9.140625" style="1"/>
  </cols>
  <sheetData>
    <row r="1" spans="1:5" ht="34.5" customHeight="1" x14ac:dyDescent="0.25">
      <c r="B1" s="24" t="s">
        <v>182</v>
      </c>
      <c r="C1" s="24"/>
      <c r="D1" s="24"/>
      <c r="E1" s="25"/>
    </row>
    <row r="2" spans="1:5" x14ac:dyDescent="0.25">
      <c r="B2" s="36" t="s">
        <v>209</v>
      </c>
      <c r="C2" s="36"/>
      <c r="D2" s="36"/>
      <c r="E2" s="36"/>
    </row>
    <row r="3" spans="1:5" ht="18.75" customHeight="1" x14ac:dyDescent="0.25">
      <c r="B3" s="26"/>
      <c r="C3" s="26"/>
      <c r="D3" s="26"/>
    </row>
    <row r="4" spans="1:5" hidden="1" x14ac:dyDescent="0.25"/>
    <row r="5" spans="1:5" ht="70.5" customHeight="1" x14ac:dyDescent="0.25">
      <c r="A5" s="33" t="s">
        <v>100</v>
      </c>
      <c r="B5" s="33"/>
      <c r="C5" s="33"/>
      <c r="D5" s="34"/>
      <c r="E5" s="35"/>
    </row>
    <row r="6" spans="1:5" ht="23.25" customHeight="1" x14ac:dyDescent="0.25"/>
    <row r="7" spans="1:5" ht="30" customHeight="1" x14ac:dyDescent="0.25">
      <c r="A7" s="27" t="s">
        <v>0</v>
      </c>
      <c r="B7" s="29" t="s">
        <v>5</v>
      </c>
      <c r="C7" s="29" t="s">
        <v>6</v>
      </c>
      <c r="D7" s="31" t="s">
        <v>91</v>
      </c>
      <c r="E7" s="32"/>
    </row>
    <row r="8" spans="1:5" ht="25.5" customHeight="1" x14ac:dyDescent="0.25">
      <c r="A8" s="28"/>
      <c r="B8" s="30"/>
      <c r="C8" s="30"/>
      <c r="D8" s="3" t="s">
        <v>92</v>
      </c>
      <c r="E8" s="3" t="s">
        <v>101</v>
      </c>
    </row>
    <row r="9" spans="1:5" x14ac:dyDescent="0.25">
      <c r="A9" s="11">
        <v>1</v>
      </c>
      <c r="B9" s="4">
        <v>2</v>
      </c>
      <c r="C9" s="4">
        <v>3</v>
      </c>
      <c r="D9" s="5">
        <v>4</v>
      </c>
      <c r="E9" s="4">
        <v>5</v>
      </c>
    </row>
    <row r="10" spans="1:5" ht="47.25" x14ac:dyDescent="0.25">
      <c r="A10" s="9" t="s">
        <v>106</v>
      </c>
      <c r="B10" s="6" t="s">
        <v>113</v>
      </c>
      <c r="C10" s="4"/>
      <c r="D10" s="22">
        <f>D11+D22+D26</f>
        <v>23833</v>
      </c>
      <c r="E10" s="22">
        <f>E11+E22+E26</f>
        <v>24873.7</v>
      </c>
    </row>
    <row r="11" spans="1:5" x14ac:dyDescent="0.25">
      <c r="A11" s="9" t="s">
        <v>36</v>
      </c>
      <c r="B11" s="6" t="s">
        <v>114</v>
      </c>
      <c r="C11" s="4"/>
      <c r="D11" s="22">
        <f>D12+D16</f>
        <v>1233.7</v>
      </c>
      <c r="E11" s="22">
        <f>E12+E16</f>
        <v>1322</v>
      </c>
    </row>
    <row r="12" spans="1:5" ht="31.5" x14ac:dyDescent="0.25">
      <c r="A12" s="9" t="s">
        <v>37</v>
      </c>
      <c r="B12" s="6" t="s">
        <v>115</v>
      </c>
      <c r="C12" s="4"/>
      <c r="D12" s="22">
        <f t="shared" ref="D12:E14" si="0">D13</f>
        <v>63.4</v>
      </c>
      <c r="E12" s="22">
        <f t="shared" si="0"/>
        <v>210</v>
      </c>
    </row>
    <row r="13" spans="1:5" ht="31.5" x14ac:dyDescent="0.25">
      <c r="A13" s="9" t="s">
        <v>18</v>
      </c>
      <c r="B13" s="6" t="s">
        <v>116</v>
      </c>
      <c r="C13" s="4"/>
      <c r="D13" s="22">
        <f t="shared" si="0"/>
        <v>63.4</v>
      </c>
      <c r="E13" s="22">
        <f t="shared" si="0"/>
        <v>210</v>
      </c>
    </row>
    <row r="14" spans="1:5" ht="31.5" x14ac:dyDescent="0.25">
      <c r="A14" s="9" t="s">
        <v>94</v>
      </c>
      <c r="B14" s="6" t="s">
        <v>116</v>
      </c>
      <c r="C14" s="4">
        <v>200</v>
      </c>
      <c r="D14" s="22">
        <f t="shared" si="0"/>
        <v>63.4</v>
      </c>
      <c r="E14" s="22">
        <f t="shared" si="0"/>
        <v>210</v>
      </c>
    </row>
    <row r="15" spans="1:5" ht="31.5" x14ac:dyDescent="0.25">
      <c r="A15" s="9" t="s">
        <v>34</v>
      </c>
      <c r="B15" s="6" t="s">
        <v>116</v>
      </c>
      <c r="C15" s="4">
        <v>240</v>
      </c>
      <c r="D15" s="22">
        <v>63.4</v>
      </c>
      <c r="E15" s="22">
        <v>210</v>
      </c>
    </row>
    <row r="16" spans="1:5" x14ac:dyDescent="0.25">
      <c r="A16" s="12" t="s">
        <v>38</v>
      </c>
      <c r="B16" s="6" t="s">
        <v>117</v>
      </c>
      <c r="C16" s="4"/>
      <c r="D16" s="22">
        <f>D17</f>
        <v>1170.3</v>
      </c>
      <c r="E16" s="22">
        <f>E17</f>
        <v>1112</v>
      </c>
    </row>
    <row r="17" spans="1:5" x14ac:dyDescent="0.25">
      <c r="A17" s="9" t="s">
        <v>12</v>
      </c>
      <c r="B17" s="6" t="s">
        <v>118</v>
      </c>
      <c r="C17" s="4"/>
      <c r="D17" s="22">
        <f>D18+D20</f>
        <v>1170.3</v>
      </c>
      <c r="E17" s="22">
        <f>E18+E20</f>
        <v>1112</v>
      </c>
    </row>
    <row r="18" spans="1:5" ht="31.5" x14ac:dyDescent="0.25">
      <c r="A18" s="9" t="s">
        <v>94</v>
      </c>
      <c r="B18" s="6" t="s">
        <v>118</v>
      </c>
      <c r="C18" s="4">
        <v>200</v>
      </c>
      <c r="D18" s="22">
        <f>D19</f>
        <v>1070.3</v>
      </c>
      <c r="E18" s="22">
        <f>E19</f>
        <v>1012</v>
      </c>
    </row>
    <row r="19" spans="1:5" ht="31.5" x14ac:dyDescent="0.25">
      <c r="A19" s="9" t="s">
        <v>34</v>
      </c>
      <c r="B19" s="6" t="s">
        <v>118</v>
      </c>
      <c r="C19" s="4">
        <v>240</v>
      </c>
      <c r="D19" s="22">
        <v>1070.3</v>
      </c>
      <c r="E19" s="22">
        <v>1012</v>
      </c>
    </row>
    <row r="20" spans="1:5" x14ac:dyDescent="0.25">
      <c r="A20" s="9" t="s">
        <v>15</v>
      </c>
      <c r="B20" s="6" t="s">
        <v>118</v>
      </c>
      <c r="C20" s="4">
        <v>800</v>
      </c>
      <c r="D20" s="22">
        <f>D21</f>
        <v>100</v>
      </c>
      <c r="E20" s="22">
        <f>E21</f>
        <v>100</v>
      </c>
    </row>
    <row r="21" spans="1:5" x14ac:dyDescent="0.25">
      <c r="A21" s="9" t="s">
        <v>13</v>
      </c>
      <c r="B21" s="6" t="s">
        <v>118</v>
      </c>
      <c r="C21" s="4">
        <v>850</v>
      </c>
      <c r="D21" s="22">
        <v>100</v>
      </c>
      <c r="E21" s="22">
        <v>100</v>
      </c>
    </row>
    <row r="22" spans="1:5" ht="63" x14ac:dyDescent="0.25">
      <c r="A22" s="9" t="s">
        <v>62</v>
      </c>
      <c r="B22" s="6" t="s">
        <v>119</v>
      </c>
      <c r="C22" s="6"/>
      <c r="D22" s="22">
        <f>D23</f>
        <v>16338.6</v>
      </c>
      <c r="E22" s="22">
        <f>E23</f>
        <v>17287.5</v>
      </c>
    </row>
    <row r="23" spans="1:5" ht="54" customHeight="1" x14ac:dyDescent="0.25">
      <c r="A23" s="9" t="s">
        <v>23</v>
      </c>
      <c r="B23" s="6" t="s">
        <v>120</v>
      </c>
      <c r="C23" s="6"/>
      <c r="D23" s="22">
        <f>D24</f>
        <v>16338.6</v>
      </c>
      <c r="E23" s="22">
        <f>E24</f>
        <v>17287.5</v>
      </c>
    </row>
    <row r="24" spans="1:5" ht="31.5" x14ac:dyDescent="0.25">
      <c r="A24" s="9" t="s">
        <v>94</v>
      </c>
      <c r="B24" s="6" t="s">
        <v>120</v>
      </c>
      <c r="C24" s="4">
        <v>200</v>
      </c>
      <c r="D24" s="22">
        <f t="shared" ref="D24:E24" si="1">D25</f>
        <v>16338.6</v>
      </c>
      <c r="E24" s="22">
        <f t="shared" si="1"/>
        <v>17287.5</v>
      </c>
    </row>
    <row r="25" spans="1:5" ht="31.5" x14ac:dyDescent="0.25">
      <c r="A25" s="9" t="s">
        <v>34</v>
      </c>
      <c r="B25" s="6" t="s">
        <v>120</v>
      </c>
      <c r="C25" s="4">
        <v>240</v>
      </c>
      <c r="D25" s="22">
        <v>16338.6</v>
      </c>
      <c r="E25" s="22">
        <v>17287.5</v>
      </c>
    </row>
    <row r="26" spans="1:5" x14ac:dyDescent="0.25">
      <c r="A26" s="13" t="s">
        <v>59</v>
      </c>
      <c r="B26" s="6" t="s">
        <v>121</v>
      </c>
      <c r="C26" s="4"/>
      <c r="D26" s="22">
        <f>D27+D30</f>
        <v>6260.7000000000007</v>
      </c>
      <c r="E26" s="22">
        <f>E27+E30</f>
        <v>6264.2000000000007</v>
      </c>
    </row>
    <row r="27" spans="1:5" x14ac:dyDescent="0.25">
      <c r="A27" s="9" t="s">
        <v>1</v>
      </c>
      <c r="B27" s="6" t="s">
        <v>122</v>
      </c>
      <c r="C27" s="4"/>
      <c r="D27" s="22">
        <f>D28</f>
        <v>6148.6</v>
      </c>
      <c r="E27" s="22">
        <f>E28</f>
        <v>6148.6</v>
      </c>
    </row>
    <row r="28" spans="1:5" ht="63" x14ac:dyDescent="0.25">
      <c r="A28" s="9" t="s">
        <v>32</v>
      </c>
      <c r="B28" s="6" t="s">
        <v>122</v>
      </c>
      <c r="C28" s="4">
        <v>100</v>
      </c>
      <c r="D28" s="22">
        <f>D29</f>
        <v>6148.6</v>
      </c>
      <c r="E28" s="22">
        <f>E29</f>
        <v>6148.6</v>
      </c>
    </row>
    <row r="29" spans="1:5" ht="31.5" x14ac:dyDescent="0.25">
      <c r="A29" s="9" t="s">
        <v>33</v>
      </c>
      <c r="B29" s="6" t="s">
        <v>122</v>
      </c>
      <c r="C29" s="4">
        <v>120</v>
      </c>
      <c r="D29" s="22">
        <v>6148.6</v>
      </c>
      <c r="E29" s="22">
        <v>6148.6</v>
      </c>
    </row>
    <row r="30" spans="1:5" x14ac:dyDescent="0.25">
      <c r="A30" s="9" t="s">
        <v>12</v>
      </c>
      <c r="B30" s="6" t="s">
        <v>123</v>
      </c>
      <c r="C30" s="4"/>
      <c r="D30" s="22">
        <f>D31</f>
        <v>112.1</v>
      </c>
      <c r="E30" s="22">
        <f>E31</f>
        <v>115.6</v>
      </c>
    </row>
    <row r="31" spans="1:5" ht="31.5" x14ac:dyDescent="0.25">
      <c r="A31" s="9" t="s">
        <v>94</v>
      </c>
      <c r="B31" s="6" t="s">
        <v>123</v>
      </c>
      <c r="C31" s="4">
        <v>200</v>
      </c>
      <c r="D31" s="22">
        <f>D32</f>
        <v>112.1</v>
      </c>
      <c r="E31" s="22">
        <f>E32</f>
        <v>115.6</v>
      </c>
    </row>
    <row r="32" spans="1:5" ht="31.5" x14ac:dyDescent="0.25">
      <c r="A32" s="9" t="s">
        <v>34</v>
      </c>
      <c r="B32" s="6" t="s">
        <v>123</v>
      </c>
      <c r="C32" s="4">
        <v>240</v>
      </c>
      <c r="D32" s="22">
        <v>112.1</v>
      </c>
      <c r="E32" s="22">
        <v>115.6</v>
      </c>
    </row>
    <row r="33" spans="1:5" ht="47.25" x14ac:dyDescent="0.25">
      <c r="A33" s="9" t="s">
        <v>187</v>
      </c>
      <c r="B33" s="6" t="s">
        <v>188</v>
      </c>
      <c r="C33" s="6"/>
      <c r="D33" s="22">
        <f t="shared" ref="D33:E36" si="2">D34</f>
        <v>1465.7</v>
      </c>
      <c r="E33" s="22">
        <f t="shared" si="2"/>
        <v>1465.7</v>
      </c>
    </row>
    <row r="34" spans="1:5" ht="31.5" x14ac:dyDescent="0.25">
      <c r="A34" s="9" t="s">
        <v>189</v>
      </c>
      <c r="B34" s="6" t="s">
        <v>190</v>
      </c>
      <c r="C34" s="4"/>
      <c r="D34" s="22">
        <f t="shared" si="2"/>
        <v>1465.7</v>
      </c>
      <c r="E34" s="22">
        <f t="shared" si="2"/>
        <v>1465.7</v>
      </c>
    </row>
    <row r="35" spans="1:5" ht="31.5" x14ac:dyDescent="0.25">
      <c r="A35" s="9" t="s">
        <v>191</v>
      </c>
      <c r="B35" s="6" t="s">
        <v>192</v>
      </c>
      <c r="C35" s="4"/>
      <c r="D35" s="22">
        <f t="shared" si="2"/>
        <v>1465.7</v>
      </c>
      <c r="E35" s="22">
        <f t="shared" si="2"/>
        <v>1465.7</v>
      </c>
    </row>
    <row r="36" spans="1:5" x14ac:dyDescent="0.25">
      <c r="A36" s="9" t="s">
        <v>26</v>
      </c>
      <c r="B36" s="6" t="s">
        <v>192</v>
      </c>
      <c r="C36" s="4">
        <v>300</v>
      </c>
      <c r="D36" s="22">
        <f t="shared" si="2"/>
        <v>1465.7</v>
      </c>
      <c r="E36" s="22">
        <f t="shared" si="2"/>
        <v>1465.7</v>
      </c>
    </row>
    <row r="37" spans="1:5" ht="31.5" x14ac:dyDescent="0.25">
      <c r="A37" s="9" t="s">
        <v>89</v>
      </c>
      <c r="B37" s="6" t="s">
        <v>192</v>
      </c>
      <c r="C37" s="4">
        <v>320</v>
      </c>
      <c r="D37" s="22">
        <v>1465.7</v>
      </c>
      <c r="E37" s="22">
        <v>1465.7</v>
      </c>
    </row>
    <row r="38" spans="1:5" ht="31.5" x14ac:dyDescent="0.25">
      <c r="A38" s="9" t="s">
        <v>107</v>
      </c>
      <c r="B38" s="6" t="s">
        <v>124</v>
      </c>
      <c r="C38" s="4"/>
      <c r="D38" s="22">
        <f>D39+D42</f>
        <v>16918.3</v>
      </c>
      <c r="E38" s="22">
        <f>E39+E42</f>
        <v>16920.2</v>
      </c>
    </row>
    <row r="39" spans="1:5" x14ac:dyDescent="0.25">
      <c r="A39" s="9" t="s">
        <v>1</v>
      </c>
      <c r="B39" s="6" t="s">
        <v>125</v>
      </c>
      <c r="C39" s="4"/>
      <c r="D39" s="22">
        <f>D40</f>
        <v>16154</v>
      </c>
      <c r="E39" s="22">
        <f>E40</f>
        <v>16154</v>
      </c>
    </row>
    <row r="40" spans="1:5" ht="63" x14ac:dyDescent="0.25">
      <c r="A40" s="9" t="s">
        <v>32</v>
      </c>
      <c r="B40" s="6" t="s">
        <v>125</v>
      </c>
      <c r="C40" s="4">
        <v>100</v>
      </c>
      <c r="D40" s="22">
        <f>D41</f>
        <v>16154</v>
      </c>
      <c r="E40" s="22">
        <f>E41</f>
        <v>16154</v>
      </c>
    </row>
    <row r="41" spans="1:5" ht="31.5" x14ac:dyDescent="0.25">
      <c r="A41" s="9" t="s">
        <v>33</v>
      </c>
      <c r="B41" s="6" t="s">
        <v>125</v>
      </c>
      <c r="C41" s="4">
        <v>120</v>
      </c>
      <c r="D41" s="22">
        <v>16154</v>
      </c>
      <c r="E41" s="22">
        <v>16154</v>
      </c>
    </row>
    <row r="42" spans="1:5" x14ac:dyDescent="0.25">
      <c r="A42" s="9" t="s">
        <v>96</v>
      </c>
      <c r="B42" s="6" t="s">
        <v>126</v>
      </c>
      <c r="C42" s="4"/>
      <c r="D42" s="22">
        <f>D43</f>
        <v>764.3</v>
      </c>
      <c r="E42" s="22">
        <f>E43</f>
        <v>766.2</v>
      </c>
    </row>
    <row r="43" spans="1:5" ht="63" x14ac:dyDescent="0.25">
      <c r="A43" s="9" t="s">
        <v>32</v>
      </c>
      <c r="B43" s="6" t="s">
        <v>126</v>
      </c>
      <c r="C43" s="4">
        <v>100</v>
      </c>
      <c r="D43" s="22">
        <f>D44</f>
        <v>764.3</v>
      </c>
      <c r="E43" s="22">
        <f>E44</f>
        <v>766.2</v>
      </c>
    </row>
    <row r="44" spans="1:5" ht="31.5" x14ac:dyDescent="0.25">
      <c r="A44" s="9" t="s">
        <v>33</v>
      </c>
      <c r="B44" s="6" t="s">
        <v>126</v>
      </c>
      <c r="C44" s="4">
        <v>120</v>
      </c>
      <c r="D44" s="22">
        <v>764.3</v>
      </c>
      <c r="E44" s="22">
        <v>766.2</v>
      </c>
    </row>
    <row r="45" spans="1:5" ht="31.5" x14ac:dyDescent="0.25">
      <c r="A45" s="9" t="s">
        <v>58</v>
      </c>
      <c r="B45" s="6" t="s">
        <v>127</v>
      </c>
      <c r="C45" s="4"/>
      <c r="D45" s="22">
        <f>D46+D64+D92+D109</f>
        <v>835288.6</v>
      </c>
      <c r="E45" s="22">
        <f>E46+E64+E92+E109</f>
        <v>811507.40000000014</v>
      </c>
    </row>
    <row r="46" spans="1:5" x14ac:dyDescent="0.25">
      <c r="A46" s="9" t="s">
        <v>39</v>
      </c>
      <c r="B46" s="6" t="s">
        <v>128</v>
      </c>
      <c r="C46" s="4"/>
      <c r="D46" s="22">
        <f>D47+D50+D53+D61+D58</f>
        <v>237074.30000000002</v>
      </c>
      <c r="E46" s="22">
        <f>E47+E50+E53+E61+E58</f>
        <v>229049.80000000002</v>
      </c>
    </row>
    <row r="47" spans="1:5" x14ac:dyDescent="0.25">
      <c r="A47" s="9" t="s">
        <v>2</v>
      </c>
      <c r="B47" s="6" t="s">
        <v>129</v>
      </c>
      <c r="C47" s="4"/>
      <c r="D47" s="22">
        <f>D48</f>
        <v>76992.800000000003</v>
      </c>
      <c r="E47" s="22">
        <f>E48</f>
        <v>73950.3</v>
      </c>
    </row>
    <row r="48" spans="1:5" ht="31.5" x14ac:dyDescent="0.25">
      <c r="A48" s="9" t="s">
        <v>40</v>
      </c>
      <c r="B48" s="6" t="s">
        <v>129</v>
      </c>
      <c r="C48" s="4">
        <v>600</v>
      </c>
      <c r="D48" s="22">
        <f>D49</f>
        <v>76992.800000000003</v>
      </c>
      <c r="E48" s="22">
        <f>E49</f>
        <v>73950.3</v>
      </c>
    </row>
    <row r="49" spans="1:5" x14ac:dyDescent="0.25">
      <c r="A49" s="9" t="s">
        <v>16</v>
      </c>
      <c r="B49" s="6" t="s">
        <v>129</v>
      </c>
      <c r="C49" s="4">
        <v>610</v>
      </c>
      <c r="D49" s="22">
        <v>76992.800000000003</v>
      </c>
      <c r="E49" s="22">
        <v>73950.3</v>
      </c>
    </row>
    <row r="50" spans="1:5" ht="63" x14ac:dyDescent="0.25">
      <c r="A50" s="9" t="s">
        <v>193</v>
      </c>
      <c r="B50" s="6" t="s">
        <v>130</v>
      </c>
      <c r="C50" s="4"/>
      <c r="D50" s="22">
        <f>D51</f>
        <v>156974.1</v>
      </c>
      <c r="E50" s="22">
        <f>E51</f>
        <v>152076.9</v>
      </c>
    </row>
    <row r="51" spans="1:5" ht="31.5" x14ac:dyDescent="0.25">
      <c r="A51" s="9" t="s">
        <v>40</v>
      </c>
      <c r="B51" s="6" t="s">
        <v>130</v>
      </c>
      <c r="C51" s="4">
        <v>600</v>
      </c>
      <c r="D51" s="22">
        <f>D52</f>
        <v>156974.1</v>
      </c>
      <c r="E51" s="22">
        <f>E52</f>
        <v>152076.9</v>
      </c>
    </row>
    <row r="52" spans="1:5" x14ac:dyDescent="0.25">
      <c r="A52" s="9" t="s">
        <v>16</v>
      </c>
      <c r="B52" s="6" t="s">
        <v>130</v>
      </c>
      <c r="C52" s="4">
        <v>610</v>
      </c>
      <c r="D52" s="22">
        <v>156974.1</v>
      </c>
      <c r="E52" s="22">
        <v>152076.9</v>
      </c>
    </row>
    <row r="53" spans="1:5" ht="63" x14ac:dyDescent="0.25">
      <c r="A53" s="9" t="s">
        <v>194</v>
      </c>
      <c r="B53" s="6" t="s">
        <v>131</v>
      </c>
      <c r="C53" s="7"/>
      <c r="D53" s="22">
        <f>D54+D56</f>
        <v>439.4</v>
      </c>
      <c r="E53" s="22">
        <f>E54+E56</f>
        <v>425.7</v>
      </c>
    </row>
    <row r="54" spans="1:5" ht="31.5" x14ac:dyDescent="0.25">
      <c r="A54" s="9" t="s">
        <v>94</v>
      </c>
      <c r="B54" s="6" t="s">
        <v>131</v>
      </c>
      <c r="C54" s="7">
        <v>200</v>
      </c>
      <c r="D54" s="22">
        <f>D55</f>
        <v>5</v>
      </c>
      <c r="E54" s="22">
        <f>E55</f>
        <v>5</v>
      </c>
    </row>
    <row r="55" spans="1:5" ht="31.5" x14ac:dyDescent="0.25">
      <c r="A55" s="9" t="s">
        <v>34</v>
      </c>
      <c r="B55" s="6" t="s">
        <v>131</v>
      </c>
      <c r="C55" s="7">
        <v>240</v>
      </c>
      <c r="D55" s="22">
        <v>5</v>
      </c>
      <c r="E55" s="22">
        <v>5</v>
      </c>
    </row>
    <row r="56" spans="1:5" x14ac:dyDescent="0.25">
      <c r="A56" s="9" t="s">
        <v>26</v>
      </c>
      <c r="B56" s="6" t="s">
        <v>131</v>
      </c>
      <c r="C56" s="4">
        <v>300</v>
      </c>
      <c r="D56" s="22">
        <f>D57</f>
        <v>434.4</v>
      </c>
      <c r="E56" s="22">
        <f>E57</f>
        <v>420.7</v>
      </c>
    </row>
    <row r="57" spans="1:5" ht="31.5" x14ac:dyDescent="0.25">
      <c r="A57" s="9" t="s">
        <v>89</v>
      </c>
      <c r="B57" s="6" t="s">
        <v>131</v>
      </c>
      <c r="C57" s="7">
        <v>320</v>
      </c>
      <c r="D57" s="22">
        <v>434.4</v>
      </c>
      <c r="E57" s="22">
        <v>420.7</v>
      </c>
    </row>
    <row r="58" spans="1:5" ht="78.75" x14ac:dyDescent="0.25">
      <c r="A58" s="9" t="s">
        <v>195</v>
      </c>
      <c r="B58" s="6" t="s">
        <v>132</v>
      </c>
      <c r="C58" s="4"/>
      <c r="D58" s="22">
        <f>D59</f>
        <v>2668</v>
      </c>
      <c r="E58" s="22">
        <f>E59</f>
        <v>2596.9</v>
      </c>
    </row>
    <row r="59" spans="1:5" ht="31.5" x14ac:dyDescent="0.25">
      <c r="A59" s="9" t="s">
        <v>40</v>
      </c>
      <c r="B59" s="6" t="s">
        <v>132</v>
      </c>
      <c r="C59" s="4">
        <v>600</v>
      </c>
      <c r="D59" s="22">
        <f>D60</f>
        <v>2668</v>
      </c>
      <c r="E59" s="22">
        <f>E60</f>
        <v>2596.9</v>
      </c>
    </row>
    <row r="60" spans="1:5" x14ac:dyDescent="0.25">
      <c r="A60" s="9" t="s">
        <v>16</v>
      </c>
      <c r="B60" s="6" t="s">
        <v>132</v>
      </c>
      <c r="C60" s="4">
        <v>610</v>
      </c>
      <c r="D60" s="22">
        <v>2668</v>
      </c>
      <c r="E60" s="22">
        <v>2596.9</v>
      </c>
    </row>
    <row r="61" spans="1:5" ht="31.5" x14ac:dyDescent="0.25">
      <c r="A61" s="9" t="s">
        <v>102</v>
      </c>
      <c r="B61" s="6" t="s">
        <v>133</v>
      </c>
      <c r="C61" s="4"/>
      <c r="D61" s="22">
        <f>D62</f>
        <v>0</v>
      </c>
      <c r="E61" s="22">
        <f>E62</f>
        <v>0</v>
      </c>
    </row>
    <row r="62" spans="1:5" ht="31.5" x14ac:dyDescent="0.25">
      <c r="A62" s="9" t="s">
        <v>40</v>
      </c>
      <c r="B62" s="6" t="s">
        <v>133</v>
      </c>
      <c r="C62" s="4">
        <v>600</v>
      </c>
      <c r="D62" s="22">
        <f>D63</f>
        <v>0</v>
      </c>
      <c r="E62" s="22">
        <f>E63</f>
        <v>0</v>
      </c>
    </row>
    <row r="63" spans="1:5" x14ac:dyDescent="0.25">
      <c r="A63" s="9" t="s">
        <v>16</v>
      </c>
      <c r="B63" s="6" t="s">
        <v>133</v>
      </c>
      <c r="C63" s="4">
        <v>610</v>
      </c>
      <c r="D63" s="22">
        <v>0</v>
      </c>
      <c r="E63" s="22"/>
    </row>
    <row r="64" spans="1:5" ht="31.5" x14ac:dyDescent="0.25">
      <c r="A64" s="9" t="s">
        <v>97</v>
      </c>
      <c r="B64" s="6" t="s">
        <v>134</v>
      </c>
      <c r="C64" s="4"/>
      <c r="D64" s="22">
        <f>D65+D68+D71+D74+D77+D80+D83+D86+D89</f>
        <v>515143.3</v>
      </c>
      <c r="E64" s="22">
        <f>E65+E68+E71+E74+E77+E80+E83+E86+E89</f>
        <v>500304</v>
      </c>
    </row>
    <row r="65" spans="1:5" ht="31.5" x14ac:dyDescent="0.25">
      <c r="A65" s="9" t="s">
        <v>41</v>
      </c>
      <c r="B65" s="6" t="s">
        <v>135</v>
      </c>
      <c r="C65" s="4"/>
      <c r="D65" s="22">
        <f>D66</f>
        <v>146710</v>
      </c>
      <c r="E65" s="22">
        <f>E66</f>
        <v>141726.5</v>
      </c>
    </row>
    <row r="66" spans="1:5" ht="31.5" x14ac:dyDescent="0.25">
      <c r="A66" s="9" t="s">
        <v>40</v>
      </c>
      <c r="B66" s="6" t="s">
        <v>135</v>
      </c>
      <c r="C66" s="4">
        <v>600</v>
      </c>
      <c r="D66" s="22">
        <f>D67</f>
        <v>146710</v>
      </c>
      <c r="E66" s="22">
        <f>E67</f>
        <v>141726.5</v>
      </c>
    </row>
    <row r="67" spans="1:5" x14ac:dyDescent="0.25">
      <c r="A67" s="9" t="s">
        <v>16</v>
      </c>
      <c r="B67" s="6" t="s">
        <v>135</v>
      </c>
      <c r="C67" s="4">
        <v>610</v>
      </c>
      <c r="D67" s="22">
        <v>146710</v>
      </c>
      <c r="E67" s="22">
        <v>141726.5</v>
      </c>
    </row>
    <row r="68" spans="1:5" ht="78.75" x14ac:dyDescent="0.25">
      <c r="A68" s="8" t="s">
        <v>86</v>
      </c>
      <c r="B68" s="6" t="s">
        <v>136</v>
      </c>
      <c r="C68" s="4"/>
      <c r="D68" s="22">
        <f>D69</f>
        <v>2712</v>
      </c>
      <c r="E68" s="22">
        <f>E69</f>
        <v>2712</v>
      </c>
    </row>
    <row r="69" spans="1:5" ht="31.5" x14ac:dyDescent="0.25">
      <c r="A69" s="9" t="s">
        <v>40</v>
      </c>
      <c r="B69" s="6" t="s">
        <v>136</v>
      </c>
      <c r="C69" s="4">
        <v>600</v>
      </c>
      <c r="D69" s="22">
        <f>D70</f>
        <v>2712</v>
      </c>
      <c r="E69" s="22">
        <f>E70</f>
        <v>2712</v>
      </c>
    </row>
    <row r="70" spans="1:5" x14ac:dyDescent="0.25">
      <c r="A70" s="9" t="s">
        <v>16</v>
      </c>
      <c r="B70" s="6" t="s">
        <v>136</v>
      </c>
      <c r="C70" s="4">
        <v>610</v>
      </c>
      <c r="D70" s="22">
        <v>2712</v>
      </c>
      <c r="E70" s="22">
        <v>2712</v>
      </c>
    </row>
    <row r="71" spans="1:5" ht="110.25" x14ac:dyDescent="0.25">
      <c r="A71" s="9" t="s">
        <v>196</v>
      </c>
      <c r="B71" s="6" t="s">
        <v>137</v>
      </c>
      <c r="C71" s="4"/>
      <c r="D71" s="22">
        <f>D72</f>
        <v>27888.799999999999</v>
      </c>
      <c r="E71" s="22">
        <f>E72</f>
        <v>27888.799999999999</v>
      </c>
    </row>
    <row r="72" spans="1:5" ht="31.5" x14ac:dyDescent="0.25">
      <c r="A72" s="9" t="s">
        <v>40</v>
      </c>
      <c r="B72" s="6" t="s">
        <v>137</v>
      </c>
      <c r="C72" s="4">
        <v>600</v>
      </c>
      <c r="D72" s="22">
        <f>D73</f>
        <v>27888.799999999999</v>
      </c>
      <c r="E72" s="22">
        <f>E73</f>
        <v>27888.799999999999</v>
      </c>
    </row>
    <row r="73" spans="1:5" x14ac:dyDescent="0.25">
      <c r="A73" s="9" t="s">
        <v>16</v>
      </c>
      <c r="B73" s="6" t="s">
        <v>137</v>
      </c>
      <c r="C73" s="4">
        <v>610</v>
      </c>
      <c r="D73" s="22">
        <v>27888.799999999999</v>
      </c>
      <c r="E73" s="22">
        <v>27888.799999999999</v>
      </c>
    </row>
    <row r="74" spans="1:5" ht="47.25" x14ac:dyDescent="0.25">
      <c r="A74" s="14" t="s">
        <v>103</v>
      </c>
      <c r="B74" s="6" t="s">
        <v>138</v>
      </c>
      <c r="C74" s="4"/>
      <c r="D74" s="22">
        <f>D75</f>
        <v>3345.2</v>
      </c>
      <c r="E74" s="22">
        <f>E75</f>
        <v>3251.5</v>
      </c>
    </row>
    <row r="75" spans="1:5" ht="31.5" x14ac:dyDescent="0.25">
      <c r="A75" s="9" t="s">
        <v>40</v>
      </c>
      <c r="B75" s="6" t="s">
        <v>138</v>
      </c>
      <c r="C75" s="4">
        <v>600</v>
      </c>
      <c r="D75" s="22">
        <f>D76</f>
        <v>3345.2</v>
      </c>
      <c r="E75" s="22">
        <f>E76</f>
        <v>3251.5</v>
      </c>
    </row>
    <row r="76" spans="1:5" x14ac:dyDescent="0.25">
      <c r="A76" s="9" t="s">
        <v>16</v>
      </c>
      <c r="B76" s="6" t="s">
        <v>138</v>
      </c>
      <c r="C76" s="4">
        <v>610</v>
      </c>
      <c r="D76" s="22">
        <v>3345.2</v>
      </c>
      <c r="E76" s="22">
        <v>3251.5</v>
      </c>
    </row>
    <row r="77" spans="1:5" ht="94.5" x14ac:dyDescent="0.25">
      <c r="A77" s="9" t="s">
        <v>197</v>
      </c>
      <c r="B77" s="6" t="s">
        <v>139</v>
      </c>
      <c r="C77" s="4"/>
      <c r="D77" s="22">
        <f>D78</f>
        <v>296188.3</v>
      </c>
      <c r="E77" s="22">
        <f>E78</f>
        <v>286947.8</v>
      </c>
    </row>
    <row r="78" spans="1:5" ht="31.5" x14ac:dyDescent="0.25">
      <c r="A78" s="9" t="s">
        <v>40</v>
      </c>
      <c r="B78" s="6" t="s">
        <v>139</v>
      </c>
      <c r="C78" s="4">
        <v>600</v>
      </c>
      <c r="D78" s="22">
        <f>D79</f>
        <v>296188.3</v>
      </c>
      <c r="E78" s="22">
        <f>E79</f>
        <v>286947.8</v>
      </c>
    </row>
    <row r="79" spans="1:5" x14ac:dyDescent="0.25">
      <c r="A79" s="9" t="s">
        <v>16</v>
      </c>
      <c r="B79" s="6" t="s">
        <v>139</v>
      </c>
      <c r="C79" s="4">
        <v>610</v>
      </c>
      <c r="D79" s="22">
        <v>296188.3</v>
      </c>
      <c r="E79" s="22">
        <v>286947.8</v>
      </c>
    </row>
    <row r="80" spans="1:5" ht="47.25" x14ac:dyDescent="0.25">
      <c r="A80" s="9" t="s">
        <v>198</v>
      </c>
      <c r="B80" s="6" t="s">
        <v>140</v>
      </c>
      <c r="C80" s="4"/>
      <c r="D80" s="22">
        <f>D81</f>
        <v>5528.3</v>
      </c>
      <c r="E80" s="22">
        <f>E81</f>
        <v>5358.2</v>
      </c>
    </row>
    <row r="81" spans="1:5" ht="31.5" x14ac:dyDescent="0.25">
      <c r="A81" s="9" t="s">
        <v>40</v>
      </c>
      <c r="B81" s="6" t="s">
        <v>140</v>
      </c>
      <c r="C81" s="4">
        <v>600</v>
      </c>
      <c r="D81" s="22">
        <f>D82</f>
        <v>5528.3</v>
      </c>
      <c r="E81" s="22">
        <f>E82</f>
        <v>5358.2</v>
      </c>
    </row>
    <row r="82" spans="1:5" x14ac:dyDescent="0.25">
      <c r="A82" s="9" t="s">
        <v>16</v>
      </c>
      <c r="B82" s="6" t="s">
        <v>140</v>
      </c>
      <c r="C82" s="4">
        <v>610</v>
      </c>
      <c r="D82" s="22">
        <v>5528.3</v>
      </c>
      <c r="E82" s="22">
        <v>5358.2</v>
      </c>
    </row>
    <row r="83" spans="1:5" ht="94.5" x14ac:dyDescent="0.25">
      <c r="A83" s="9" t="s">
        <v>199</v>
      </c>
      <c r="B83" s="6" t="s">
        <v>141</v>
      </c>
      <c r="C83" s="4"/>
      <c r="D83" s="22">
        <f>D84</f>
        <v>1688.4</v>
      </c>
      <c r="E83" s="22">
        <f>E84</f>
        <v>1634</v>
      </c>
    </row>
    <row r="84" spans="1:5" ht="31.5" x14ac:dyDescent="0.25">
      <c r="A84" s="9" t="s">
        <v>40</v>
      </c>
      <c r="B84" s="6" t="s">
        <v>141</v>
      </c>
      <c r="C84" s="4">
        <v>600</v>
      </c>
      <c r="D84" s="22">
        <f>D85</f>
        <v>1688.4</v>
      </c>
      <c r="E84" s="22">
        <f>E85</f>
        <v>1634</v>
      </c>
    </row>
    <row r="85" spans="1:5" x14ac:dyDescent="0.25">
      <c r="A85" s="9" t="s">
        <v>16</v>
      </c>
      <c r="B85" s="6" t="s">
        <v>141</v>
      </c>
      <c r="C85" s="4">
        <v>610</v>
      </c>
      <c r="D85" s="22">
        <v>1688.4</v>
      </c>
      <c r="E85" s="22">
        <v>1634</v>
      </c>
    </row>
    <row r="86" spans="1:5" ht="31.5" x14ac:dyDescent="0.25">
      <c r="A86" s="9" t="s">
        <v>102</v>
      </c>
      <c r="B86" s="6" t="s">
        <v>142</v>
      </c>
      <c r="C86" s="4"/>
      <c r="D86" s="22">
        <f>D87</f>
        <v>0</v>
      </c>
      <c r="E86" s="22">
        <f>E87</f>
        <v>0</v>
      </c>
    </row>
    <row r="87" spans="1:5" ht="31.5" x14ac:dyDescent="0.25">
      <c r="A87" s="9" t="s">
        <v>40</v>
      </c>
      <c r="B87" s="6" t="s">
        <v>142</v>
      </c>
      <c r="C87" s="4">
        <v>600</v>
      </c>
      <c r="D87" s="22">
        <f>D88</f>
        <v>0</v>
      </c>
      <c r="E87" s="22">
        <f>E88</f>
        <v>0</v>
      </c>
    </row>
    <row r="88" spans="1:5" x14ac:dyDescent="0.25">
      <c r="A88" s="9" t="s">
        <v>16</v>
      </c>
      <c r="B88" s="6" t="s">
        <v>142</v>
      </c>
      <c r="C88" s="4">
        <v>610</v>
      </c>
      <c r="D88" s="22">
        <v>0</v>
      </c>
      <c r="E88" s="22"/>
    </row>
    <row r="89" spans="1:5" ht="47.25" x14ac:dyDescent="0.25">
      <c r="A89" s="9" t="s">
        <v>183</v>
      </c>
      <c r="B89" s="6" t="s">
        <v>184</v>
      </c>
      <c r="C89" s="4"/>
      <c r="D89" s="22">
        <f>D90</f>
        <v>31082.3</v>
      </c>
      <c r="E89" s="22">
        <f>E90</f>
        <v>30785.200000000001</v>
      </c>
    </row>
    <row r="90" spans="1:5" ht="31.5" x14ac:dyDescent="0.25">
      <c r="A90" s="9" t="s">
        <v>40</v>
      </c>
      <c r="B90" s="6" t="s">
        <v>184</v>
      </c>
      <c r="C90" s="4">
        <v>600</v>
      </c>
      <c r="D90" s="22">
        <f>D91</f>
        <v>31082.3</v>
      </c>
      <c r="E90" s="22">
        <f>E91</f>
        <v>30785.200000000001</v>
      </c>
    </row>
    <row r="91" spans="1:5" x14ac:dyDescent="0.25">
      <c r="A91" s="9" t="s">
        <v>16</v>
      </c>
      <c r="B91" s="6" t="s">
        <v>184</v>
      </c>
      <c r="C91" s="4">
        <v>610</v>
      </c>
      <c r="D91" s="22">
        <v>31082.3</v>
      </c>
      <c r="E91" s="22">
        <v>30785.200000000001</v>
      </c>
    </row>
    <row r="92" spans="1:5" x14ac:dyDescent="0.25">
      <c r="A92" s="12" t="s">
        <v>51</v>
      </c>
      <c r="B92" s="6" t="s">
        <v>143</v>
      </c>
      <c r="C92" s="4"/>
      <c r="D92" s="22">
        <f>D93+D106+D96+D103</f>
        <v>62338.899999999994</v>
      </c>
      <c r="E92" s="22">
        <f>E93+E106+E96+E103</f>
        <v>60543.799999999996</v>
      </c>
    </row>
    <row r="93" spans="1:5" x14ac:dyDescent="0.25">
      <c r="A93" s="9" t="s">
        <v>3</v>
      </c>
      <c r="B93" s="6" t="s">
        <v>144</v>
      </c>
      <c r="C93" s="4"/>
      <c r="D93" s="22">
        <f>D94</f>
        <v>49210.7</v>
      </c>
      <c r="E93" s="22">
        <f>E94</f>
        <v>47637.5</v>
      </c>
    </row>
    <row r="94" spans="1:5" ht="31.5" x14ac:dyDescent="0.25">
      <c r="A94" s="9" t="s">
        <v>40</v>
      </c>
      <c r="B94" s="6" t="s">
        <v>144</v>
      </c>
      <c r="C94" s="4">
        <v>600</v>
      </c>
      <c r="D94" s="22">
        <f>D95</f>
        <v>49210.7</v>
      </c>
      <c r="E94" s="22">
        <f>E95</f>
        <v>47637.5</v>
      </c>
    </row>
    <row r="95" spans="1:5" x14ac:dyDescent="0.25">
      <c r="A95" s="9" t="s">
        <v>16</v>
      </c>
      <c r="B95" s="6" t="s">
        <v>144</v>
      </c>
      <c r="C95" s="4">
        <v>610</v>
      </c>
      <c r="D95" s="22">
        <v>49210.7</v>
      </c>
      <c r="E95" s="22">
        <v>47637.5</v>
      </c>
    </row>
    <row r="96" spans="1:5" ht="47.25" x14ac:dyDescent="0.25">
      <c r="A96" s="9" t="s">
        <v>63</v>
      </c>
      <c r="B96" s="6" t="s">
        <v>145</v>
      </c>
      <c r="C96" s="4"/>
      <c r="D96" s="22">
        <f>D97+D101</f>
        <v>7051</v>
      </c>
      <c r="E96" s="22">
        <f>E97+E101</f>
        <v>7018.6</v>
      </c>
    </row>
    <row r="97" spans="1:5" ht="31.5" x14ac:dyDescent="0.25">
      <c r="A97" s="9" t="s">
        <v>40</v>
      </c>
      <c r="B97" s="6" t="s">
        <v>145</v>
      </c>
      <c r="C97" s="4">
        <v>600</v>
      </c>
      <c r="D97" s="22">
        <f>D98+D99+D100</f>
        <v>6951</v>
      </c>
      <c r="E97" s="22">
        <f>E98+E99+E100</f>
        <v>6918.6</v>
      </c>
    </row>
    <row r="98" spans="1:5" x14ac:dyDescent="0.25">
      <c r="A98" s="9" t="s">
        <v>16</v>
      </c>
      <c r="B98" s="6" t="s">
        <v>145</v>
      </c>
      <c r="C98" s="4">
        <v>610</v>
      </c>
      <c r="D98" s="22">
        <f>9680.6-2929.6</f>
        <v>6751</v>
      </c>
      <c r="E98" s="22">
        <f>9680.6-2962</f>
        <v>6718.6</v>
      </c>
    </row>
    <row r="99" spans="1:5" x14ac:dyDescent="0.25">
      <c r="A99" s="9" t="s">
        <v>56</v>
      </c>
      <c r="B99" s="6" t="s">
        <v>145</v>
      </c>
      <c r="C99" s="4">
        <v>620</v>
      </c>
      <c r="D99" s="22">
        <v>100</v>
      </c>
      <c r="E99" s="22">
        <v>100</v>
      </c>
    </row>
    <row r="100" spans="1:5" ht="63" x14ac:dyDescent="0.25">
      <c r="A100" s="9" t="s">
        <v>93</v>
      </c>
      <c r="B100" s="6" t="s">
        <v>145</v>
      </c>
      <c r="C100" s="4">
        <v>630</v>
      </c>
      <c r="D100" s="22">
        <v>100</v>
      </c>
      <c r="E100" s="22">
        <v>100</v>
      </c>
    </row>
    <row r="101" spans="1:5" x14ac:dyDescent="0.25">
      <c r="A101" s="9" t="s">
        <v>15</v>
      </c>
      <c r="B101" s="6" t="s">
        <v>145</v>
      </c>
      <c r="C101" s="4">
        <v>800</v>
      </c>
      <c r="D101" s="22">
        <f>D102</f>
        <v>100</v>
      </c>
      <c r="E101" s="22">
        <f>E102</f>
        <v>100</v>
      </c>
    </row>
    <row r="102" spans="1:5" ht="47.25" x14ac:dyDescent="0.25">
      <c r="A102" s="15" t="s">
        <v>84</v>
      </c>
      <c r="B102" s="6" t="s">
        <v>145</v>
      </c>
      <c r="C102" s="4">
        <v>810</v>
      </c>
      <c r="D102" s="22">
        <v>100</v>
      </c>
      <c r="E102" s="22">
        <v>100</v>
      </c>
    </row>
    <row r="103" spans="1:5" ht="63" x14ac:dyDescent="0.25">
      <c r="A103" s="9" t="s">
        <v>200</v>
      </c>
      <c r="B103" s="6" t="s">
        <v>146</v>
      </c>
      <c r="C103" s="4"/>
      <c r="D103" s="22">
        <f>D104</f>
        <v>3034.2</v>
      </c>
      <c r="E103" s="22">
        <f>E104</f>
        <v>2939.6</v>
      </c>
    </row>
    <row r="104" spans="1:5" ht="31.5" x14ac:dyDescent="0.25">
      <c r="A104" s="9" t="s">
        <v>40</v>
      </c>
      <c r="B104" s="6" t="s">
        <v>146</v>
      </c>
      <c r="C104" s="4">
        <v>600</v>
      </c>
      <c r="D104" s="22">
        <f>D105</f>
        <v>3034.2</v>
      </c>
      <c r="E104" s="22">
        <f>E105</f>
        <v>2939.6</v>
      </c>
    </row>
    <row r="105" spans="1:5" x14ac:dyDescent="0.25">
      <c r="A105" s="9" t="s">
        <v>16</v>
      </c>
      <c r="B105" s="6" t="s">
        <v>146</v>
      </c>
      <c r="C105" s="4">
        <v>610</v>
      </c>
      <c r="D105" s="22">
        <v>3034.2</v>
      </c>
      <c r="E105" s="22">
        <v>2939.6</v>
      </c>
    </row>
    <row r="106" spans="1:5" ht="94.5" x14ac:dyDescent="0.25">
      <c r="A106" s="9" t="s">
        <v>201</v>
      </c>
      <c r="B106" s="6" t="s">
        <v>147</v>
      </c>
      <c r="C106" s="4"/>
      <c r="D106" s="22">
        <f>D107</f>
        <v>3043</v>
      </c>
      <c r="E106" s="22">
        <f>E107</f>
        <v>2948.1</v>
      </c>
    </row>
    <row r="107" spans="1:5" ht="31.5" x14ac:dyDescent="0.25">
      <c r="A107" s="9" t="s">
        <v>40</v>
      </c>
      <c r="B107" s="6" t="s">
        <v>147</v>
      </c>
      <c r="C107" s="4">
        <v>600</v>
      </c>
      <c r="D107" s="22">
        <f>D108</f>
        <v>3043</v>
      </c>
      <c r="E107" s="22">
        <f>E108</f>
        <v>2948.1</v>
      </c>
    </row>
    <row r="108" spans="1:5" x14ac:dyDescent="0.25">
      <c r="A108" s="9" t="s">
        <v>16</v>
      </c>
      <c r="B108" s="6" t="s">
        <v>147</v>
      </c>
      <c r="C108" s="4">
        <v>610</v>
      </c>
      <c r="D108" s="22">
        <v>3043</v>
      </c>
      <c r="E108" s="22">
        <v>2948.1</v>
      </c>
    </row>
    <row r="109" spans="1:5" x14ac:dyDescent="0.25">
      <c r="A109" s="12" t="s">
        <v>83</v>
      </c>
      <c r="B109" s="6" t="s">
        <v>148</v>
      </c>
      <c r="C109" s="4"/>
      <c r="D109" s="22">
        <f>D110+D118+D115+D123</f>
        <v>20732.099999999999</v>
      </c>
      <c r="E109" s="22">
        <f>E110+E118+E115+E123</f>
        <v>21609.8</v>
      </c>
    </row>
    <row r="110" spans="1:5" ht="31.5" x14ac:dyDescent="0.25">
      <c r="A110" s="9" t="s">
        <v>52</v>
      </c>
      <c r="B110" s="6" t="s">
        <v>149</v>
      </c>
      <c r="C110" s="4"/>
      <c r="D110" s="22">
        <f>D111+D113</f>
        <v>11919.7</v>
      </c>
      <c r="E110" s="22">
        <f>E111+E113</f>
        <v>11919.7</v>
      </c>
    </row>
    <row r="111" spans="1:5" ht="63" x14ac:dyDescent="0.25">
      <c r="A111" s="9" t="s">
        <v>32</v>
      </c>
      <c r="B111" s="6" t="s">
        <v>149</v>
      </c>
      <c r="C111" s="4">
        <v>100</v>
      </c>
      <c r="D111" s="22">
        <f>D112</f>
        <v>10963.1</v>
      </c>
      <c r="E111" s="22">
        <f>E112</f>
        <v>10963.1</v>
      </c>
    </row>
    <row r="112" spans="1:5" x14ac:dyDescent="0.25">
      <c r="A112" s="9" t="s">
        <v>88</v>
      </c>
      <c r="B112" s="6" t="s">
        <v>149</v>
      </c>
      <c r="C112" s="4">
        <v>110</v>
      </c>
      <c r="D112" s="22">
        <v>10963.1</v>
      </c>
      <c r="E112" s="22">
        <v>10963.1</v>
      </c>
    </row>
    <row r="113" spans="1:5" ht="31.5" x14ac:dyDescent="0.25">
      <c r="A113" s="9" t="s">
        <v>94</v>
      </c>
      <c r="B113" s="6" t="s">
        <v>149</v>
      </c>
      <c r="C113" s="4">
        <v>200</v>
      </c>
      <c r="D113" s="22">
        <f>D114</f>
        <v>956.6</v>
      </c>
      <c r="E113" s="22">
        <f>E114</f>
        <v>956.6</v>
      </c>
    </row>
    <row r="114" spans="1:5" ht="31.5" x14ac:dyDescent="0.25">
      <c r="A114" s="9" t="s">
        <v>34</v>
      </c>
      <c r="B114" s="6" t="s">
        <v>149</v>
      </c>
      <c r="C114" s="4">
        <v>240</v>
      </c>
      <c r="D114" s="22">
        <v>956.6</v>
      </c>
      <c r="E114" s="22">
        <v>956.6</v>
      </c>
    </row>
    <row r="115" spans="1:5" x14ac:dyDescent="0.25">
      <c r="A115" s="9" t="s">
        <v>1</v>
      </c>
      <c r="B115" s="6" t="s">
        <v>150</v>
      </c>
      <c r="C115" s="4"/>
      <c r="D115" s="22">
        <f>D116</f>
        <v>4526.8</v>
      </c>
      <c r="E115" s="22">
        <f>E116</f>
        <v>4526.8</v>
      </c>
    </row>
    <row r="116" spans="1:5" ht="63" x14ac:dyDescent="0.25">
      <c r="A116" s="9" t="s">
        <v>32</v>
      </c>
      <c r="B116" s="6" t="s">
        <v>150</v>
      </c>
      <c r="C116" s="4">
        <v>100</v>
      </c>
      <c r="D116" s="22">
        <f>D117</f>
        <v>4526.8</v>
      </c>
      <c r="E116" s="22">
        <f>E117</f>
        <v>4526.8</v>
      </c>
    </row>
    <row r="117" spans="1:5" ht="31.5" x14ac:dyDescent="0.25">
      <c r="A117" s="9" t="s">
        <v>33</v>
      </c>
      <c r="B117" s="6" t="s">
        <v>150</v>
      </c>
      <c r="C117" s="4">
        <v>120</v>
      </c>
      <c r="D117" s="22">
        <v>4526.8</v>
      </c>
      <c r="E117" s="22">
        <v>4526.8</v>
      </c>
    </row>
    <row r="118" spans="1:5" x14ac:dyDescent="0.25">
      <c r="A118" s="9" t="s">
        <v>202</v>
      </c>
      <c r="B118" s="6" t="s">
        <v>151</v>
      </c>
      <c r="C118" s="4"/>
      <c r="D118" s="22">
        <f>D119+D121</f>
        <v>82</v>
      </c>
      <c r="E118" s="22">
        <f>E119+E121</f>
        <v>82</v>
      </c>
    </row>
    <row r="119" spans="1:5" ht="63" x14ac:dyDescent="0.25">
      <c r="A119" s="9" t="s">
        <v>32</v>
      </c>
      <c r="B119" s="6" t="s">
        <v>151</v>
      </c>
      <c r="C119" s="4">
        <v>100</v>
      </c>
      <c r="D119" s="22">
        <f>D120</f>
        <v>52.1</v>
      </c>
      <c r="E119" s="22">
        <f>E120</f>
        <v>52.1</v>
      </c>
    </row>
    <row r="120" spans="1:5" x14ac:dyDescent="0.25">
      <c r="A120" s="9" t="s">
        <v>88</v>
      </c>
      <c r="B120" s="6" t="s">
        <v>151</v>
      </c>
      <c r="C120" s="4">
        <v>110</v>
      </c>
      <c r="D120" s="22">
        <v>52.1</v>
      </c>
      <c r="E120" s="22">
        <v>52.1</v>
      </c>
    </row>
    <row r="121" spans="1:5" ht="31.5" x14ac:dyDescent="0.25">
      <c r="A121" s="9" t="s">
        <v>94</v>
      </c>
      <c r="B121" s="6" t="s">
        <v>151</v>
      </c>
      <c r="C121" s="4">
        <v>200</v>
      </c>
      <c r="D121" s="22">
        <f>D122</f>
        <v>29.9</v>
      </c>
      <c r="E121" s="22">
        <f>E122</f>
        <v>29.9</v>
      </c>
    </row>
    <row r="122" spans="1:5" ht="31.5" x14ac:dyDescent="0.25">
      <c r="A122" s="9" t="s">
        <v>34</v>
      </c>
      <c r="B122" s="6" t="s">
        <v>151</v>
      </c>
      <c r="C122" s="4">
        <v>240</v>
      </c>
      <c r="D122" s="22">
        <v>29.9</v>
      </c>
      <c r="E122" s="22">
        <v>29.9</v>
      </c>
    </row>
    <row r="123" spans="1:5" ht="63" x14ac:dyDescent="0.25">
      <c r="A123" s="9" t="s">
        <v>185</v>
      </c>
      <c r="B123" s="6" t="s">
        <v>186</v>
      </c>
      <c r="C123" s="4"/>
      <c r="D123" s="22">
        <f>D124</f>
        <v>4203.6000000000004</v>
      </c>
      <c r="E123" s="22">
        <f>E124</f>
        <v>5081.3</v>
      </c>
    </row>
    <row r="124" spans="1:5" ht="31.5" x14ac:dyDescent="0.25">
      <c r="A124" s="9" t="s">
        <v>40</v>
      </c>
      <c r="B124" s="6" t="s">
        <v>186</v>
      </c>
      <c r="C124" s="4">
        <v>600</v>
      </c>
      <c r="D124" s="22">
        <f>D125</f>
        <v>4203.6000000000004</v>
      </c>
      <c r="E124" s="22">
        <f>E125</f>
        <v>5081.3</v>
      </c>
    </row>
    <row r="125" spans="1:5" x14ac:dyDescent="0.25">
      <c r="A125" s="9" t="s">
        <v>16</v>
      </c>
      <c r="B125" s="6" t="s">
        <v>186</v>
      </c>
      <c r="C125" s="4">
        <v>610</v>
      </c>
      <c r="D125" s="22">
        <v>4203.6000000000004</v>
      </c>
      <c r="E125" s="22">
        <v>5081.3</v>
      </c>
    </row>
    <row r="126" spans="1:5" ht="47.25" x14ac:dyDescent="0.25">
      <c r="A126" s="9" t="s">
        <v>108</v>
      </c>
      <c r="B126" s="6" t="s">
        <v>152</v>
      </c>
      <c r="C126" s="4"/>
      <c r="D126" s="22">
        <f>D127+D134</f>
        <v>26307.1</v>
      </c>
      <c r="E126" s="22">
        <f>E127+E134</f>
        <v>26307.1</v>
      </c>
    </row>
    <row r="127" spans="1:5" ht="31.5" x14ac:dyDescent="0.25">
      <c r="A127" s="9" t="s">
        <v>60</v>
      </c>
      <c r="B127" s="6" t="s">
        <v>153</v>
      </c>
      <c r="C127" s="4"/>
      <c r="D127" s="22">
        <f>D128+D131</f>
        <v>26157.1</v>
      </c>
      <c r="E127" s="22">
        <f>E128+E131</f>
        <v>26157.1</v>
      </c>
    </row>
    <row r="128" spans="1:5" x14ac:dyDescent="0.25">
      <c r="A128" s="9" t="s">
        <v>47</v>
      </c>
      <c r="B128" s="6" t="s">
        <v>154</v>
      </c>
      <c r="C128" s="4"/>
      <c r="D128" s="22">
        <f>D129</f>
        <v>25497.1</v>
      </c>
      <c r="E128" s="22">
        <f>E129</f>
        <v>25497.1</v>
      </c>
    </row>
    <row r="129" spans="1:5" ht="31.5" x14ac:dyDescent="0.25">
      <c r="A129" s="9" t="s">
        <v>40</v>
      </c>
      <c r="B129" s="6" t="s">
        <v>154</v>
      </c>
      <c r="C129" s="4">
        <v>600</v>
      </c>
      <c r="D129" s="22">
        <f>D130</f>
        <v>25497.1</v>
      </c>
      <c r="E129" s="22">
        <f>E130</f>
        <v>25497.1</v>
      </c>
    </row>
    <row r="130" spans="1:5" x14ac:dyDescent="0.25">
      <c r="A130" s="9" t="s">
        <v>16</v>
      </c>
      <c r="B130" s="6" t="s">
        <v>154</v>
      </c>
      <c r="C130" s="4">
        <v>610</v>
      </c>
      <c r="D130" s="22">
        <v>25497.1</v>
      </c>
      <c r="E130" s="22">
        <v>25497.1</v>
      </c>
    </row>
    <row r="131" spans="1:5" x14ac:dyDescent="0.25">
      <c r="A131" s="9" t="s">
        <v>48</v>
      </c>
      <c r="B131" s="6" t="s">
        <v>155</v>
      </c>
      <c r="C131" s="4"/>
      <c r="D131" s="22">
        <f>D132</f>
        <v>660</v>
      </c>
      <c r="E131" s="22">
        <f>E132</f>
        <v>660</v>
      </c>
    </row>
    <row r="132" spans="1:5" ht="31.5" x14ac:dyDescent="0.25">
      <c r="A132" s="9" t="s">
        <v>40</v>
      </c>
      <c r="B132" s="6" t="s">
        <v>155</v>
      </c>
      <c r="C132" s="4">
        <v>600</v>
      </c>
      <c r="D132" s="22">
        <f>D133</f>
        <v>660</v>
      </c>
      <c r="E132" s="22">
        <f>E133</f>
        <v>660</v>
      </c>
    </row>
    <row r="133" spans="1:5" x14ac:dyDescent="0.25">
      <c r="A133" s="9" t="s">
        <v>16</v>
      </c>
      <c r="B133" s="6" t="s">
        <v>155</v>
      </c>
      <c r="C133" s="4">
        <v>610</v>
      </c>
      <c r="D133" s="22">
        <v>660</v>
      </c>
      <c r="E133" s="22">
        <v>660</v>
      </c>
    </row>
    <row r="134" spans="1:5" ht="31.5" x14ac:dyDescent="0.25">
      <c r="A134" s="9" t="s">
        <v>61</v>
      </c>
      <c r="B134" s="6" t="s">
        <v>156</v>
      </c>
      <c r="C134" s="4"/>
      <c r="D134" s="22">
        <f t="shared" ref="D134:E136" si="3">D135</f>
        <v>150</v>
      </c>
      <c r="E134" s="22">
        <f t="shared" si="3"/>
        <v>150</v>
      </c>
    </row>
    <row r="135" spans="1:5" x14ac:dyDescent="0.25">
      <c r="A135" s="9" t="s">
        <v>43</v>
      </c>
      <c r="B135" s="6" t="s">
        <v>157</v>
      </c>
      <c r="C135" s="4"/>
      <c r="D135" s="22">
        <f t="shared" si="3"/>
        <v>150</v>
      </c>
      <c r="E135" s="22">
        <f t="shared" si="3"/>
        <v>150</v>
      </c>
    </row>
    <row r="136" spans="1:5" ht="31.5" x14ac:dyDescent="0.25">
      <c r="A136" s="9" t="s">
        <v>94</v>
      </c>
      <c r="B136" s="6" t="s">
        <v>157</v>
      </c>
      <c r="C136" s="4">
        <v>200</v>
      </c>
      <c r="D136" s="22">
        <f t="shared" si="3"/>
        <v>150</v>
      </c>
      <c r="E136" s="22">
        <f t="shared" si="3"/>
        <v>150</v>
      </c>
    </row>
    <row r="137" spans="1:5" ht="31.5" x14ac:dyDescent="0.25">
      <c r="A137" s="9" t="s">
        <v>34</v>
      </c>
      <c r="B137" s="6" t="s">
        <v>157</v>
      </c>
      <c r="C137" s="4">
        <v>240</v>
      </c>
      <c r="D137" s="22">
        <v>150</v>
      </c>
      <c r="E137" s="22">
        <v>150</v>
      </c>
    </row>
    <row r="138" spans="1:5" ht="78.75" x14ac:dyDescent="0.25">
      <c r="A138" s="9" t="s">
        <v>109</v>
      </c>
      <c r="B138" s="6" t="s">
        <v>158</v>
      </c>
      <c r="C138" s="4"/>
      <c r="D138" s="22">
        <f>D139+D147+D163</f>
        <v>62940.6</v>
      </c>
      <c r="E138" s="22">
        <f>E139+E147+E163</f>
        <v>60682.5</v>
      </c>
    </row>
    <row r="139" spans="1:5" x14ac:dyDescent="0.25">
      <c r="A139" s="12" t="s">
        <v>98</v>
      </c>
      <c r="B139" s="6" t="s">
        <v>159</v>
      </c>
      <c r="C139" s="4"/>
      <c r="D139" s="22">
        <f>D140</f>
        <v>26377</v>
      </c>
      <c r="E139" s="22">
        <f>E140</f>
        <v>24061</v>
      </c>
    </row>
    <row r="140" spans="1:5" x14ac:dyDescent="0.25">
      <c r="A140" s="12" t="s">
        <v>45</v>
      </c>
      <c r="B140" s="6" t="s">
        <v>160</v>
      </c>
      <c r="C140" s="4"/>
      <c r="D140" s="22">
        <f>D141+D144</f>
        <v>26377</v>
      </c>
      <c r="E140" s="22">
        <f>E141+E144</f>
        <v>24061</v>
      </c>
    </row>
    <row r="141" spans="1:5" ht="31.5" x14ac:dyDescent="0.25">
      <c r="A141" s="9" t="s">
        <v>9</v>
      </c>
      <c r="B141" s="6" t="s">
        <v>161</v>
      </c>
      <c r="C141" s="4"/>
      <c r="D141" s="22">
        <f>D142</f>
        <v>21384</v>
      </c>
      <c r="E141" s="22">
        <f>E142</f>
        <v>19068</v>
      </c>
    </row>
    <row r="142" spans="1:5" x14ac:dyDescent="0.25">
      <c r="A142" s="12" t="s">
        <v>7</v>
      </c>
      <c r="B142" s="6" t="s">
        <v>161</v>
      </c>
      <c r="C142" s="4">
        <v>500</v>
      </c>
      <c r="D142" s="22">
        <f>D143</f>
        <v>21384</v>
      </c>
      <c r="E142" s="22">
        <f>E143</f>
        <v>19068</v>
      </c>
    </row>
    <row r="143" spans="1:5" x14ac:dyDescent="0.25">
      <c r="A143" s="9" t="s">
        <v>46</v>
      </c>
      <c r="B143" s="6" t="s">
        <v>161</v>
      </c>
      <c r="C143" s="4">
        <v>510</v>
      </c>
      <c r="D143" s="22">
        <v>21384</v>
      </c>
      <c r="E143" s="22">
        <v>19068</v>
      </c>
    </row>
    <row r="144" spans="1:5" ht="94.5" x14ac:dyDescent="0.25">
      <c r="A144" s="9" t="s">
        <v>22</v>
      </c>
      <c r="B144" s="6" t="s">
        <v>162</v>
      </c>
      <c r="C144" s="4"/>
      <c r="D144" s="22">
        <f>D145</f>
        <v>4993</v>
      </c>
      <c r="E144" s="22">
        <f>E145</f>
        <v>4993</v>
      </c>
    </row>
    <row r="145" spans="1:5" x14ac:dyDescent="0.25">
      <c r="A145" s="12" t="s">
        <v>7</v>
      </c>
      <c r="B145" s="6" t="s">
        <v>162</v>
      </c>
      <c r="C145" s="4">
        <v>500</v>
      </c>
      <c r="D145" s="22">
        <f>D146</f>
        <v>4993</v>
      </c>
      <c r="E145" s="22">
        <f>E146</f>
        <v>4993</v>
      </c>
    </row>
    <row r="146" spans="1:5" x14ac:dyDescent="0.25">
      <c r="A146" s="9" t="s">
        <v>46</v>
      </c>
      <c r="B146" s="6" t="s">
        <v>162</v>
      </c>
      <c r="C146" s="4">
        <v>510</v>
      </c>
      <c r="D146" s="22">
        <v>4993</v>
      </c>
      <c r="E146" s="22">
        <v>4993</v>
      </c>
    </row>
    <row r="147" spans="1:5" x14ac:dyDescent="0.25">
      <c r="A147" s="9" t="s">
        <v>44</v>
      </c>
      <c r="B147" s="6" t="s">
        <v>163</v>
      </c>
      <c r="C147" s="4"/>
      <c r="D147" s="22">
        <f>D148+D155</f>
        <v>36513.599999999999</v>
      </c>
      <c r="E147" s="22">
        <f>E148+E155</f>
        <v>36571.5</v>
      </c>
    </row>
    <row r="148" spans="1:5" ht="47.25" x14ac:dyDescent="0.25">
      <c r="A148" s="9" t="s">
        <v>35</v>
      </c>
      <c r="B148" s="6" t="s">
        <v>164</v>
      </c>
      <c r="C148" s="4"/>
      <c r="D148" s="22">
        <f>D149+D152</f>
        <v>13396.6</v>
      </c>
      <c r="E148" s="22">
        <f>E149+E152</f>
        <v>13454.5</v>
      </c>
    </row>
    <row r="149" spans="1:5" x14ac:dyDescent="0.25">
      <c r="A149" s="9" t="s">
        <v>1</v>
      </c>
      <c r="B149" s="6" t="s">
        <v>165</v>
      </c>
      <c r="C149" s="4"/>
      <c r="D149" s="22">
        <f>D150</f>
        <v>13167.6</v>
      </c>
      <c r="E149" s="22">
        <f>E150</f>
        <v>13167.6</v>
      </c>
    </row>
    <row r="150" spans="1:5" ht="63" x14ac:dyDescent="0.25">
      <c r="A150" s="9" t="s">
        <v>32</v>
      </c>
      <c r="B150" s="6" t="s">
        <v>165</v>
      </c>
      <c r="C150" s="4">
        <v>100</v>
      </c>
      <c r="D150" s="22">
        <f>D151</f>
        <v>13167.6</v>
      </c>
      <c r="E150" s="22">
        <f>E151</f>
        <v>13167.6</v>
      </c>
    </row>
    <row r="151" spans="1:5" ht="31.5" x14ac:dyDescent="0.25">
      <c r="A151" s="9" t="s">
        <v>33</v>
      </c>
      <c r="B151" s="6" t="s">
        <v>165</v>
      </c>
      <c r="C151" s="4">
        <v>120</v>
      </c>
      <c r="D151" s="22">
        <v>13167.6</v>
      </c>
      <c r="E151" s="22">
        <v>13167.6</v>
      </c>
    </row>
    <row r="152" spans="1:5" x14ac:dyDescent="0.25">
      <c r="A152" s="9" t="s">
        <v>202</v>
      </c>
      <c r="B152" s="6" t="s">
        <v>166</v>
      </c>
      <c r="C152" s="4"/>
      <c r="D152" s="22">
        <f>D153</f>
        <v>229</v>
      </c>
      <c r="E152" s="22">
        <f>E153</f>
        <v>286.89999999999998</v>
      </c>
    </row>
    <row r="153" spans="1:5" ht="63" x14ac:dyDescent="0.25">
      <c r="A153" s="9" t="s">
        <v>32</v>
      </c>
      <c r="B153" s="6" t="s">
        <v>166</v>
      </c>
      <c r="C153" s="4">
        <v>100</v>
      </c>
      <c r="D153" s="22">
        <f>D154</f>
        <v>229</v>
      </c>
      <c r="E153" s="22">
        <f>E154</f>
        <v>286.89999999999998</v>
      </c>
    </row>
    <row r="154" spans="1:5" ht="31.5" x14ac:dyDescent="0.25">
      <c r="A154" s="9" t="s">
        <v>33</v>
      </c>
      <c r="B154" s="6" t="s">
        <v>166</v>
      </c>
      <c r="C154" s="4">
        <v>120</v>
      </c>
      <c r="D154" s="22">
        <v>229</v>
      </c>
      <c r="E154" s="22">
        <v>286.89999999999998</v>
      </c>
    </row>
    <row r="155" spans="1:5" x14ac:dyDescent="0.25">
      <c r="A155" s="12" t="s">
        <v>54</v>
      </c>
      <c r="B155" s="6" t="s">
        <v>167</v>
      </c>
      <c r="C155" s="4"/>
      <c r="D155" s="22">
        <f>D156</f>
        <v>23117</v>
      </c>
      <c r="E155" s="22">
        <f>E156</f>
        <v>23117</v>
      </c>
    </row>
    <row r="156" spans="1:5" ht="31.5" x14ac:dyDescent="0.25">
      <c r="A156" s="9" t="s">
        <v>52</v>
      </c>
      <c r="B156" s="6" t="s">
        <v>168</v>
      </c>
      <c r="C156" s="4"/>
      <c r="D156" s="22">
        <f>D157+D159+D161</f>
        <v>23117</v>
      </c>
      <c r="E156" s="22">
        <f>E157+E159+E161</f>
        <v>23117</v>
      </c>
    </row>
    <row r="157" spans="1:5" ht="63" x14ac:dyDescent="0.25">
      <c r="A157" s="9" t="s">
        <v>32</v>
      </c>
      <c r="B157" s="6" t="s">
        <v>168</v>
      </c>
      <c r="C157" s="4">
        <v>100</v>
      </c>
      <c r="D157" s="22">
        <f>D158</f>
        <v>17724</v>
      </c>
      <c r="E157" s="22">
        <f>E158</f>
        <v>17724</v>
      </c>
    </row>
    <row r="158" spans="1:5" x14ac:dyDescent="0.25">
      <c r="A158" s="9" t="s">
        <v>88</v>
      </c>
      <c r="B158" s="6" t="s">
        <v>168</v>
      </c>
      <c r="C158" s="4">
        <v>110</v>
      </c>
      <c r="D158" s="22">
        <v>17724</v>
      </c>
      <c r="E158" s="22">
        <v>17724</v>
      </c>
    </row>
    <row r="159" spans="1:5" ht="31.5" x14ac:dyDescent="0.25">
      <c r="A159" s="9" t="s">
        <v>94</v>
      </c>
      <c r="B159" s="6" t="s">
        <v>168</v>
      </c>
      <c r="C159" s="4">
        <v>200</v>
      </c>
      <c r="D159" s="22">
        <f>D160</f>
        <v>5387</v>
      </c>
      <c r="E159" s="22">
        <f>E160</f>
        <v>5387</v>
      </c>
    </row>
    <row r="160" spans="1:5" ht="31.5" x14ac:dyDescent="0.25">
      <c r="A160" s="9" t="s">
        <v>34</v>
      </c>
      <c r="B160" s="6" t="s">
        <v>168</v>
      </c>
      <c r="C160" s="4">
        <v>240</v>
      </c>
      <c r="D160" s="22">
        <v>5387</v>
      </c>
      <c r="E160" s="22">
        <v>5387</v>
      </c>
    </row>
    <row r="161" spans="1:5" x14ac:dyDescent="0.25">
      <c r="A161" s="9" t="s">
        <v>15</v>
      </c>
      <c r="B161" s="6" t="s">
        <v>168</v>
      </c>
      <c r="C161" s="4">
        <v>800</v>
      </c>
      <c r="D161" s="22">
        <f>D162</f>
        <v>6</v>
      </c>
      <c r="E161" s="22">
        <f>E162</f>
        <v>6</v>
      </c>
    </row>
    <row r="162" spans="1:5" x14ac:dyDescent="0.25">
      <c r="A162" s="9" t="s">
        <v>13</v>
      </c>
      <c r="B162" s="6" t="s">
        <v>168</v>
      </c>
      <c r="C162" s="4">
        <v>850</v>
      </c>
      <c r="D162" s="22">
        <v>6</v>
      </c>
      <c r="E162" s="22">
        <v>6</v>
      </c>
    </row>
    <row r="163" spans="1:5" ht="31.5" x14ac:dyDescent="0.25">
      <c r="A163" s="16" t="s">
        <v>104</v>
      </c>
      <c r="B163" s="6" t="s">
        <v>169</v>
      </c>
      <c r="C163" s="4"/>
      <c r="D163" s="22">
        <f t="shared" ref="D163:E165" si="4">D164</f>
        <v>50</v>
      </c>
      <c r="E163" s="22">
        <f t="shared" si="4"/>
        <v>50</v>
      </c>
    </row>
    <row r="164" spans="1:5" x14ac:dyDescent="0.25">
      <c r="A164" s="17" t="s">
        <v>105</v>
      </c>
      <c r="B164" s="6" t="s">
        <v>170</v>
      </c>
      <c r="C164" s="4"/>
      <c r="D164" s="22">
        <f t="shared" si="4"/>
        <v>50</v>
      </c>
      <c r="E164" s="22">
        <f t="shared" si="4"/>
        <v>50</v>
      </c>
    </row>
    <row r="165" spans="1:5" ht="31.5" x14ac:dyDescent="0.25">
      <c r="A165" s="9" t="s">
        <v>40</v>
      </c>
      <c r="B165" s="6" t="s">
        <v>170</v>
      </c>
      <c r="C165" s="4">
        <v>600</v>
      </c>
      <c r="D165" s="22">
        <f t="shared" si="4"/>
        <v>50</v>
      </c>
      <c r="E165" s="22">
        <f t="shared" si="4"/>
        <v>50</v>
      </c>
    </row>
    <row r="166" spans="1:5" x14ac:dyDescent="0.25">
      <c r="A166" s="9" t="s">
        <v>16</v>
      </c>
      <c r="B166" s="6" t="s">
        <v>170</v>
      </c>
      <c r="C166" s="4">
        <v>610</v>
      </c>
      <c r="D166" s="22">
        <v>50</v>
      </c>
      <c r="E166" s="22">
        <v>50</v>
      </c>
    </row>
    <row r="167" spans="1:5" ht="78.75" x14ac:dyDescent="0.25">
      <c r="A167" s="9" t="s">
        <v>110</v>
      </c>
      <c r="B167" s="6" t="s">
        <v>171</v>
      </c>
      <c r="C167" s="4"/>
      <c r="D167" s="22">
        <f t="shared" ref="D167:E169" si="5">D168</f>
        <v>4557.5</v>
      </c>
      <c r="E167" s="22">
        <f t="shared" si="5"/>
        <v>4557.5</v>
      </c>
    </row>
    <row r="168" spans="1:5" ht="47.25" x14ac:dyDescent="0.25">
      <c r="A168" s="9" t="s">
        <v>11</v>
      </c>
      <c r="B168" s="6" t="s">
        <v>172</v>
      </c>
      <c r="C168" s="4"/>
      <c r="D168" s="22">
        <f t="shared" si="5"/>
        <v>4557.5</v>
      </c>
      <c r="E168" s="22">
        <f t="shared" si="5"/>
        <v>4557.5</v>
      </c>
    </row>
    <row r="169" spans="1:5" ht="63" x14ac:dyDescent="0.25">
      <c r="A169" s="9" t="s">
        <v>32</v>
      </c>
      <c r="B169" s="6" t="s">
        <v>172</v>
      </c>
      <c r="C169" s="4">
        <v>100</v>
      </c>
      <c r="D169" s="22">
        <f t="shared" si="5"/>
        <v>4557.5</v>
      </c>
      <c r="E169" s="22">
        <f t="shared" si="5"/>
        <v>4557.5</v>
      </c>
    </row>
    <row r="170" spans="1:5" x14ac:dyDescent="0.25">
      <c r="A170" s="9" t="s">
        <v>88</v>
      </c>
      <c r="B170" s="6" t="s">
        <v>172</v>
      </c>
      <c r="C170" s="4">
        <v>110</v>
      </c>
      <c r="D170" s="22">
        <v>4557.5</v>
      </c>
      <c r="E170" s="22">
        <v>4557.5</v>
      </c>
    </row>
    <row r="171" spans="1:5" ht="31.5" x14ac:dyDescent="0.25">
      <c r="A171" s="9" t="s">
        <v>111</v>
      </c>
      <c r="B171" s="6" t="s">
        <v>173</v>
      </c>
      <c r="C171" s="7"/>
      <c r="D171" s="22">
        <f>D172+D188</f>
        <v>19112.100000000002</v>
      </c>
      <c r="E171" s="22">
        <f>E172+E188</f>
        <v>19674.599999999999</v>
      </c>
    </row>
    <row r="172" spans="1:5" ht="31.5" x14ac:dyDescent="0.25">
      <c r="A172" s="9" t="s">
        <v>50</v>
      </c>
      <c r="B172" s="6" t="s">
        <v>174</v>
      </c>
      <c r="C172" s="7"/>
      <c r="D172" s="22">
        <f>D173+D176+D179+D182+D185</f>
        <v>13782.400000000001</v>
      </c>
      <c r="E172" s="22">
        <f>E173+E176+E179+E182+E185</f>
        <v>14333.7</v>
      </c>
    </row>
    <row r="173" spans="1:5" ht="78.75" x14ac:dyDescent="0.25">
      <c r="A173" s="9" t="s">
        <v>20</v>
      </c>
      <c r="B173" s="6" t="s">
        <v>175</v>
      </c>
      <c r="C173" s="7"/>
      <c r="D173" s="22">
        <f>D174</f>
        <v>100</v>
      </c>
      <c r="E173" s="22">
        <f>E174</f>
        <v>100</v>
      </c>
    </row>
    <row r="174" spans="1:5" x14ac:dyDescent="0.25">
      <c r="A174" s="9" t="s">
        <v>26</v>
      </c>
      <c r="B174" s="6" t="s">
        <v>175</v>
      </c>
      <c r="C174" s="4">
        <v>300</v>
      </c>
      <c r="D174" s="22">
        <f>D175</f>
        <v>100</v>
      </c>
      <c r="E174" s="22">
        <f>E175</f>
        <v>100</v>
      </c>
    </row>
    <row r="175" spans="1:5" x14ac:dyDescent="0.25">
      <c r="A175" s="9" t="s">
        <v>17</v>
      </c>
      <c r="B175" s="6" t="s">
        <v>175</v>
      </c>
      <c r="C175" s="7">
        <v>310</v>
      </c>
      <c r="D175" s="22">
        <v>100</v>
      </c>
      <c r="E175" s="22">
        <v>100</v>
      </c>
    </row>
    <row r="176" spans="1:5" x14ac:dyDescent="0.25">
      <c r="A176" s="9" t="s">
        <v>21</v>
      </c>
      <c r="B176" s="6" t="s">
        <v>176</v>
      </c>
      <c r="C176" s="7"/>
      <c r="D176" s="22">
        <f>D177</f>
        <v>230.3</v>
      </c>
      <c r="E176" s="22">
        <f>E177</f>
        <v>243.5</v>
      </c>
    </row>
    <row r="177" spans="1:5" x14ac:dyDescent="0.25">
      <c r="A177" s="9" t="s">
        <v>26</v>
      </c>
      <c r="B177" s="6" t="s">
        <v>176</v>
      </c>
      <c r="C177" s="4">
        <v>300</v>
      </c>
      <c r="D177" s="22">
        <f>D178</f>
        <v>230.3</v>
      </c>
      <c r="E177" s="22">
        <f>E178</f>
        <v>243.5</v>
      </c>
    </row>
    <row r="178" spans="1:5" ht="31.5" x14ac:dyDescent="0.25">
      <c r="A178" s="9" t="s">
        <v>89</v>
      </c>
      <c r="B178" s="6" t="s">
        <v>176</v>
      </c>
      <c r="C178" s="7">
        <v>320</v>
      </c>
      <c r="D178" s="22">
        <v>230.3</v>
      </c>
      <c r="E178" s="22">
        <v>243.5</v>
      </c>
    </row>
    <row r="179" spans="1:5" ht="31.5" x14ac:dyDescent="0.25">
      <c r="A179" s="9" t="s">
        <v>28</v>
      </c>
      <c r="B179" s="6" t="s">
        <v>177</v>
      </c>
      <c r="C179" s="4"/>
      <c r="D179" s="22">
        <f>D180</f>
        <v>1122.4000000000001</v>
      </c>
      <c r="E179" s="22">
        <f>E180</f>
        <v>1173.7</v>
      </c>
    </row>
    <row r="180" spans="1:5" x14ac:dyDescent="0.25">
      <c r="A180" s="9" t="s">
        <v>26</v>
      </c>
      <c r="B180" s="6" t="s">
        <v>177</v>
      </c>
      <c r="C180" s="4">
        <v>300</v>
      </c>
      <c r="D180" s="22">
        <f>D181</f>
        <v>1122.4000000000001</v>
      </c>
      <c r="E180" s="22">
        <f>E181</f>
        <v>1173.7</v>
      </c>
    </row>
    <row r="181" spans="1:5" x14ac:dyDescent="0.25">
      <c r="A181" s="9" t="s">
        <v>17</v>
      </c>
      <c r="B181" s="6" t="s">
        <v>177</v>
      </c>
      <c r="C181" s="7">
        <v>310</v>
      </c>
      <c r="D181" s="22">
        <v>1122.4000000000001</v>
      </c>
      <c r="E181" s="22">
        <v>1173.7</v>
      </c>
    </row>
    <row r="182" spans="1:5" x14ac:dyDescent="0.25">
      <c r="A182" s="9" t="s">
        <v>29</v>
      </c>
      <c r="B182" s="6" t="s">
        <v>178</v>
      </c>
      <c r="C182" s="4"/>
      <c r="D182" s="22">
        <f>D183</f>
        <v>800</v>
      </c>
      <c r="E182" s="22">
        <f>E183</f>
        <v>900</v>
      </c>
    </row>
    <row r="183" spans="1:5" x14ac:dyDescent="0.25">
      <c r="A183" s="9" t="s">
        <v>26</v>
      </c>
      <c r="B183" s="6" t="s">
        <v>178</v>
      </c>
      <c r="C183" s="4">
        <v>300</v>
      </c>
      <c r="D183" s="22">
        <f>D184</f>
        <v>800</v>
      </c>
      <c r="E183" s="22">
        <f>E184</f>
        <v>900</v>
      </c>
    </row>
    <row r="184" spans="1:5" ht="31.5" x14ac:dyDescent="0.25">
      <c r="A184" s="9" t="s">
        <v>89</v>
      </c>
      <c r="B184" s="6" t="s">
        <v>178</v>
      </c>
      <c r="C184" s="4">
        <v>320</v>
      </c>
      <c r="D184" s="22">
        <v>800</v>
      </c>
      <c r="E184" s="22">
        <v>900</v>
      </c>
    </row>
    <row r="185" spans="1:5" ht="47.25" x14ac:dyDescent="0.25">
      <c r="A185" s="9" t="s">
        <v>30</v>
      </c>
      <c r="B185" s="6" t="s">
        <v>179</v>
      </c>
      <c r="C185" s="4"/>
      <c r="D185" s="22">
        <f>D186</f>
        <v>11529.7</v>
      </c>
      <c r="E185" s="22">
        <f>E186</f>
        <v>11916.5</v>
      </c>
    </row>
    <row r="186" spans="1:5" x14ac:dyDescent="0.25">
      <c r="A186" s="9" t="s">
        <v>26</v>
      </c>
      <c r="B186" s="6" t="s">
        <v>179</v>
      </c>
      <c r="C186" s="4">
        <v>300</v>
      </c>
      <c r="D186" s="22">
        <f>D187</f>
        <v>11529.7</v>
      </c>
      <c r="E186" s="22">
        <f>E187</f>
        <v>11916.5</v>
      </c>
    </row>
    <row r="187" spans="1:5" x14ac:dyDescent="0.25">
      <c r="A187" s="9" t="s">
        <v>17</v>
      </c>
      <c r="B187" s="6" t="s">
        <v>179</v>
      </c>
      <c r="C187" s="7">
        <v>310</v>
      </c>
      <c r="D187" s="22">
        <v>11529.7</v>
      </c>
      <c r="E187" s="22">
        <v>11916.5</v>
      </c>
    </row>
    <row r="188" spans="1:5" ht="31.5" x14ac:dyDescent="0.25">
      <c r="A188" s="9" t="s">
        <v>49</v>
      </c>
      <c r="B188" s="6" t="s">
        <v>180</v>
      </c>
      <c r="C188" s="4"/>
      <c r="D188" s="22">
        <f>D189</f>
        <v>5329.7</v>
      </c>
      <c r="E188" s="22">
        <f>E189</f>
        <v>5340.9</v>
      </c>
    </row>
    <row r="189" spans="1:5" ht="63" x14ac:dyDescent="0.25">
      <c r="A189" s="9" t="s">
        <v>203</v>
      </c>
      <c r="B189" s="6" t="s">
        <v>181</v>
      </c>
      <c r="C189" s="4"/>
      <c r="D189" s="22">
        <f>D190+D192</f>
        <v>5329.7</v>
      </c>
      <c r="E189" s="22">
        <f>E190+E192</f>
        <v>5340.9</v>
      </c>
    </row>
    <row r="190" spans="1:5" ht="63" x14ac:dyDescent="0.25">
      <c r="A190" s="9" t="s">
        <v>32</v>
      </c>
      <c r="B190" s="6" t="s">
        <v>181</v>
      </c>
      <c r="C190" s="4">
        <v>100</v>
      </c>
      <c r="D190" s="22">
        <f>D191</f>
        <v>5110.3</v>
      </c>
      <c r="E190" s="22">
        <f>E191</f>
        <v>5130.5</v>
      </c>
    </row>
    <row r="191" spans="1:5" ht="31.5" x14ac:dyDescent="0.25">
      <c r="A191" s="9" t="s">
        <v>33</v>
      </c>
      <c r="B191" s="6" t="s">
        <v>181</v>
      </c>
      <c r="C191" s="4">
        <v>120</v>
      </c>
      <c r="D191" s="22">
        <f>5329.7-219.4</f>
        <v>5110.3</v>
      </c>
      <c r="E191" s="22">
        <f>5340.9-210.4</f>
        <v>5130.5</v>
      </c>
    </row>
    <row r="192" spans="1:5" ht="31.5" x14ac:dyDescent="0.25">
      <c r="A192" s="9" t="s">
        <v>94</v>
      </c>
      <c r="B192" s="6" t="s">
        <v>181</v>
      </c>
      <c r="C192" s="4">
        <v>200</v>
      </c>
      <c r="D192" s="22">
        <f>D193</f>
        <v>219.4</v>
      </c>
      <c r="E192" s="22">
        <f>E193</f>
        <v>210.4</v>
      </c>
    </row>
    <row r="193" spans="1:5" ht="31.5" x14ac:dyDescent="0.25">
      <c r="A193" s="9" t="s">
        <v>34</v>
      </c>
      <c r="B193" s="6" t="s">
        <v>181</v>
      </c>
      <c r="C193" s="4">
        <v>240</v>
      </c>
      <c r="D193" s="22">
        <v>219.4</v>
      </c>
      <c r="E193" s="22">
        <v>210.4</v>
      </c>
    </row>
    <row r="194" spans="1:5" ht="47.25" x14ac:dyDescent="0.25">
      <c r="A194" s="9" t="s">
        <v>112</v>
      </c>
      <c r="B194" s="6" t="s">
        <v>78</v>
      </c>
      <c r="C194" s="4"/>
      <c r="D194" s="22">
        <f t="shared" ref="D194:E196" si="6">D195</f>
        <v>80</v>
      </c>
      <c r="E194" s="22">
        <f t="shared" si="6"/>
        <v>80</v>
      </c>
    </row>
    <row r="195" spans="1:5" ht="31.5" x14ac:dyDescent="0.25">
      <c r="A195" s="9" t="s">
        <v>64</v>
      </c>
      <c r="B195" s="6" t="s">
        <v>77</v>
      </c>
      <c r="C195" s="4"/>
      <c r="D195" s="22">
        <f t="shared" si="6"/>
        <v>80</v>
      </c>
      <c r="E195" s="22">
        <f t="shared" si="6"/>
        <v>80</v>
      </c>
    </row>
    <row r="196" spans="1:5" x14ac:dyDescent="0.25">
      <c r="A196" s="9" t="s">
        <v>7</v>
      </c>
      <c r="B196" s="6" t="s">
        <v>77</v>
      </c>
      <c r="C196" s="4">
        <v>500</v>
      </c>
      <c r="D196" s="22">
        <f t="shared" si="6"/>
        <v>80</v>
      </c>
      <c r="E196" s="22">
        <f t="shared" si="6"/>
        <v>80</v>
      </c>
    </row>
    <row r="197" spans="1:5" x14ac:dyDescent="0.25">
      <c r="A197" s="9" t="s">
        <v>10</v>
      </c>
      <c r="B197" s="6" t="s">
        <v>77</v>
      </c>
      <c r="C197" s="4">
        <v>540</v>
      </c>
      <c r="D197" s="22">
        <v>80</v>
      </c>
      <c r="E197" s="22">
        <v>80</v>
      </c>
    </row>
    <row r="198" spans="1:5" x14ac:dyDescent="0.25">
      <c r="A198" s="9" t="s">
        <v>31</v>
      </c>
      <c r="B198" s="6" t="s">
        <v>65</v>
      </c>
      <c r="C198" s="4"/>
      <c r="D198" s="22">
        <f>D199+D205+D208+D211+D214+D217+D220+D223+D226+D234+D242+D248+D239+D202+D229+D251</f>
        <v>23410.3</v>
      </c>
      <c r="E198" s="22">
        <f>E199+E205+E208+E211+E214+E217+E220+E223+E226+E234+E242+E248+E239+E202+E229+E251</f>
        <v>21688.800000000003</v>
      </c>
    </row>
    <row r="199" spans="1:5" ht="47.25" x14ac:dyDescent="0.25">
      <c r="A199" s="9" t="s">
        <v>55</v>
      </c>
      <c r="B199" s="6" t="s">
        <v>71</v>
      </c>
      <c r="C199" s="4"/>
      <c r="D199" s="22">
        <f>D200</f>
        <v>1860.5</v>
      </c>
      <c r="E199" s="22">
        <f>E200</f>
        <v>1860.5</v>
      </c>
    </row>
    <row r="200" spans="1:5" ht="31.5" x14ac:dyDescent="0.25">
      <c r="A200" s="9" t="s">
        <v>40</v>
      </c>
      <c r="B200" s="6" t="s">
        <v>71</v>
      </c>
      <c r="C200" s="4">
        <v>600</v>
      </c>
      <c r="D200" s="22">
        <f>D201</f>
        <v>1860.5</v>
      </c>
      <c r="E200" s="22">
        <f>E201</f>
        <v>1860.5</v>
      </c>
    </row>
    <row r="201" spans="1:5" x14ac:dyDescent="0.25">
      <c r="A201" s="9" t="s">
        <v>56</v>
      </c>
      <c r="B201" s="6" t="s">
        <v>71</v>
      </c>
      <c r="C201" s="4">
        <v>620</v>
      </c>
      <c r="D201" s="22">
        <v>1860.5</v>
      </c>
      <c r="E201" s="22">
        <v>1860.5</v>
      </c>
    </row>
    <row r="202" spans="1:5" ht="47.25" x14ac:dyDescent="0.25">
      <c r="A202" s="18" t="s">
        <v>206</v>
      </c>
      <c r="B202" s="6" t="s">
        <v>90</v>
      </c>
      <c r="C202" s="4"/>
      <c r="D202" s="22">
        <f>D203</f>
        <v>100</v>
      </c>
      <c r="E202" s="22">
        <f>E203</f>
        <v>100</v>
      </c>
    </row>
    <row r="203" spans="1:5" x14ac:dyDescent="0.25">
      <c r="A203" s="9" t="s">
        <v>7</v>
      </c>
      <c r="B203" s="6" t="s">
        <v>90</v>
      </c>
      <c r="C203" s="4">
        <v>500</v>
      </c>
      <c r="D203" s="22">
        <f>D204</f>
        <v>100</v>
      </c>
      <c r="E203" s="22">
        <f>E204</f>
        <v>100</v>
      </c>
    </row>
    <row r="204" spans="1:5" x14ac:dyDescent="0.25">
      <c r="A204" s="9" t="s">
        <v>10</v>
      </c>
      <c r="B204" s="6" t="s">
        <v>90</v>
      </c>
      <c r="C204" s="4">
        <v>540</v>
      </c>
      <c r="D204" s="22">
        <v>100</v>
      </c>
      <c r="E204" s="22">
        <v>100</v>
      </c>
    </row>
    <row r="205" spans="1:5" x14ac:dyDescent="0.25">
      <c r="A205" s="9" t="s">
        <v>8</v>
      </c>
      <c r="B205" s="6" t="s">
        <v>70</v>
      </c>
      <c r="C205" s="4"/>
      <c r="D205" s="22">
        <f>D206</f>
        <v>2000</v>
      </c>
      <c r="E205" s="22">
        <f>E206</f>
        <v>400</v>
      </c>
    </row>
    <row r="206" spans="1:5" x14ac:dyDescent="0.25">
      <c r="A206" s="9" t="s">
        <v>15</v>
      </c>
      <c r="B206" s="6" t="s">
        <v>70</v>
      </c>
      <c r="C206" s="4">
        <v>800</v>
      </c>
      <c r="D206" s="22">
        <f>D207</f>
        <v>2000</v>
      </c>
      <c r="E206" s="22">
        <f>E207</f>
        <v>400</v>
      </c>
    </row>
    <row r="207" spans="1:5" x14ac:dyDescent="0.25">
      <c r="A207" s="9" t="s">
        <v>85</v>
      </c>
      <c r="B207" s="6" t="s">
        <v>70</v>
      </c>
      <c r="C207" s="4">
        <v>870</v>
      </c>
      <c r="D207" s="22">
        <v>2000</v>
      </c>
      <c r="E207" s="22">
        <v>400</v>
      </c>
    </row>
    <row r="208" spans="1:5" x14ac:dyDescent="0.25">
      <c r="A208" s="9" t="s">
        <v>4</v>
      </c>
      <c r="B208" s="6" t="s">
        <v>66</v>
      </c>
      <c r="C208" s="4"/>
      <c r="D208" s="22">
        <f>D209</f>
        <v>2565.6</v>
      </c>
      <c r="E208" s="22">
        <f>E209</f>
        <v>2565.6</v>
      </c>
    </row>
    <row r="209" spans="1:5" ht="63" x14ac:dyDescent="0.25">
      <c r="A209" s="9" t="s">
        <v>32</v>
      </c>
      <c r="B209" s="6" t="s">
        <v>66</v>
      </c>
      <c r="C209" s="4">
        <v>100</v>
      </c>
      <c r="D209" s="22">
        <f>D210</f>
        <v>2565.6</v>
      </c>
      <c r="E209" s="22">
        <f>E210</f>
        <v>2565.6</v>
      </c>
    </row>
    <row r="210" spans="1:5" ht="31.5" x14ac:dyDescent="0.25">
      <c r="A210" s="9" t="s">
        <v>33</v>
      </c>
      <c r="B210" s="6" t="s">
        <v>66</v>
      </c>
      <c r="C210" s="4">
        <v>120</v>
      </c>
      <c r="D210" s="22">
        <v>2565.6</v>
      </c>
      <c r="E210" s="22">
        <v>2565.6</v>
      </c>
    </row>
    <row r="211" spans="1:5" x14ac:dyDescent="0.25">
      <c r="A211" s="9" t="s">
        <v>1</v>
      </c>
      <c r="B211" s="6" t="s">
        <v>67</v>
      </c>
      <c r="C211" s="4"/>
      <c r="D211" s="22">
        <f>D212</f>
        <v>767.8</v>
      </c>
      <c r="E211" s="22">
        <f>E212</f>
        <v>767.8</v>
      </c>
    </row>
    <row r="212" spans="1:5" ht="63" x14ac:dyDescent="0.25">
      <c r="A212" s="9" t="s">
        <v>32</v>
      </c>
      <c r="B212" s="6" t="s">
        <v>67</v>
      </c>
      <c r="C212" s="4">
        <v>100</v>
      </c>
      <c r="D212" s="22">
        <f>D213</f>
        <v>767.8</v>
      </c>
      <c r="E212" s="22">
        <f>E213</f>
        <v>767.8</v>
      </c>
    </row>
    <row r="213" spans="1:5" ht="31.5" x14ac:dyDescent="0.25">
      <c r="A213" s="9" t="s">
        <v>33</v>
      </c>
      <c r="B213" s="6" t="s">
        <v>67</v>
      </c>
      <c r="C213" s="4">
        <v>120</v>
      </c>
      <c r="D213" s="22">
        <v>767.8</v>
      </c>
      <c r="E213" s="22">
        <v>767.8</v>
      </c>
    </row>
    <row r="214" spans="1:5" ht="31.5" x14ac:dyDescent="0.25">
      <c r="A214" s="9" t="s">
        <v>80</v>
      </c>
      <c r="B214" s="6" t="s">
        <v>79</v>
      </c>
      <c r="C214" s="4"/>
      <c r="D214" s="22">
        <f>D215</f>
        <v>1174.7</v>
      </c>
      <c r="E214" s="22">
        <f>E215</f>
        <v>1174.7</v>
      </c>
    </row>
    <row r="215" spans="1:5" ht="63" x14ac:dyDescent="0.25">
      <c r="A215" s="9" t="s">
        <v>32</v>
      </c>
      <c r="B215" s="6" t="s">
        <v>79</v>
      </c>
      <c r="C215" s="4">
        <v>100</v>
      </c>
      <c r="D215" s="22">
        <f>D216</f>
        <v>1174.7</v>
      </c>
      <c r="E215" s="22">
        <f>E216</f>
        <v>1174.7</v>
      </c>
    </row>
    <row r="216" spans="1:5" ht="31.5" x14ac:dyDescent="0.25">
      <c r="A216" s="9" t="s">
        <v>33</v>
      </c>
      <c r="B216" s="6" t="s">
        <v>79</v>
      </c>
      <c r="C216" s="4">
        <v>120</v>
      </c>
      <c r="D216" s="22">
        <v>1174.7</v>
      </c>
      <c r="E216" s="22">
        <v>1174.7</v>
      </c>
    </row>
    <row r="217" spans="1:5" x14ac:dyDescent="0.25">
      <c r="A217" s="9" t="s">
        <v>42</v>
      </c>
      <c r="B217" s="6" t="s">
        <v>73</v>
      </c>
      <c r="C217" s="4"/>
      <c r="D217" s="22">
        <f>D218</f>
        <v>1999.1</v>
      </c>
      <c r="E217" s="22">
        <f>E218</f>
        <v>1999.1</v>
      </c>
    </row>
    <row r="218" spans="1:5" x14ac:dyDescent="0.25">
      <c r="A218" s="9" t="s">
        <v>26</v>
      </c>
      <c r="B218" s="6" t="s">
        <v>73</v>
      </c>
      <c r="C218" s="4">
        <v>300</v>
      </c>
      <c r="D218" s="22">
        <f>D219</f>
        <v>1999.1</v>
      </c>
      <c r="E218" s="22">
        <f>E219</f>
        <v>1999.1</v>
      </c>
    </row>
    <row r="219" spans="1:5" x14ac:dyDescent="0.25">
      <c r="A219" s="9" t="s">
        <v>17</v>
      </c>
      <c r="B219" s="6" t="s">
        <v>73</v>
      </c>
      <c r="C219" s="4">
        <v>310</v>
      </c>
      <c r="D219" s="22">
        <v>1999.1</v>
      </c>
      <c r="E219" s="22">
        <v>1999.1</v>
      </c>
    </row>
    <row r="220" spans="1:5" ht="47.25" x14ac:dyDescent="0.25">
      <c r="A220" s="10" t="s">
        <v>75</v>
      </c>
      <c r="B220" s="6" t="s">
        <v>76</v>
      </c>
      <c r="C220" s="4"/>
      <c r="D220" s="22">
        <f>D221</f>
        <v>12.2</v>
      </c>
      <c r="E220" s="22">
        <f>E221</f>
        <v>58</v>
      </c>
    </row>
    <row r="221" spans="1:5" ht="31.5" x14ac:dyDescent="0.25">
      <c r="A221" s="9" t="s">
        <v>94</v>
      </c>
      <c r="B221" s="6" t="s">
        <v>76</v>
      </c>
      <c r="C221" s="4">
        <v>200</v>
      </c>
      <c r="D221" s="22">
        <f>D222</f>
        <v>12.2</v>
      </c>
      <c r="E221" s="22">
        <f>E222</f>
        <v>58</v>
      </c>
    </row>
    <row r="222" spans="1:5" ht="31.5" x14ac:dyDescent="0.25">
      <c r="A222" s="9" t="s">
        <v>34</v>
      </c>
      <c r="B222" s="6" t="s">
        <v>76</v>
      </c>
      <c r="C222" s="4">
        <v>240</v>
      </c>
      <c r="D222" s="22">
        <v>12.2</v>
      </c>
      <c r="E222" s="22">
        <v>58</v>
      </c>
    </row>
    <row r="223" spans="1:5" ht="78.75" x14ac:dyDescent="0.25">
      <c r="A223" s="9" t="s">
        <v>27</v>
      </c>
      <c r="B223" s="6" t="s">
        <v>72</v>
      </c>
      <c r="C223" s="6"/>
      <c r="D223" s="22">
        <f>D224</f>
        <v>48.3</v>
      </c>
      <c r="E223" s="22">
        <f>E224</f>
        <v>47.1</v>
      </c>
    </row>
    <row r="224" spans="1:5" x14ac:dyDescent="0.25">
      <c r="A224" s="9" t="s">
        <v>15</v>
      </c>
      <c r="B224" s="6" t="s">
        <v>72</v>
      </c>
      <c r="C224" s="6" t="s">
        <v>24</v>
      </c>
      <c r="D224" s="22">
        <f>D225</f>
        <v>48.3</v>
      </c>
      <c r="E224" s="22">
        <f>E225</f>
        <v>47.1</v>
      </c>
    </row>
    <row r="225" spans="1:5" ht="47.25" x14ac:dyDescent="0.25">
      <c r="A225" s="19" t="s">
        <v>84</v>
      </c>
      <c r="B225" s="6" t="s">
        <v>72</v>
      </c>
      <c r="C225" s="6" t="s">
        <v>25</v>
      </c>
      <c r="D225" s="22">
        <v>48.3</v>
      </c>
      <c r="E225" s="22">
        <v>47.1</v>
      </c>
    </row>
    <row r="226" spans="1:5" ht="47.25" x14ac:dyDescent="0.25">
      <c r="A226" s="10" t="s">
        <v>204</v>
      </c>
      <c r="B226" s="6" t="s">
        <v>81</v>
      </c>
      <c r="C226" s="4"/>
      <c r="D226" s="22">
        <f>D227</f>
        <v>2167.3000000000002</v>
      </c>
      <c r="E226" s="22">
        <f>E227</f>
        <v>2091.1999999999998</v>
      </c>
    </row>
    <row r="227" spans="1:5" ht="31.5" x14ac:dyDescent="0.25">
      <c r="A227" s="9" t="s">
        <v>94</v>
      </c>
      <c r="B227" s="6" t="s">
        <v>81</v>
      </c>
      <c r="C227" s="4">
        <v>200</v>
      </c>
      <c r="D227" s="22">
        <f>D228</f>
        <v>2167.3000000000002</v>
      </c>
      <c r="E227" s="22">
        <f>E228</f>
        <v>2091.1999999999998</v>
      </c>
    </row>
    <row r="228" spans="1:5" ht="31.5" x14ac:dyDescent="0.25">
      <c r="A228" s="9" t="s">
        <v>34</v>
      </c>
      <c r="B228" s="6" t="s">
        <v>81</v>
      </c>
      <c r="C228" s="4">
        <v>240</v>
      </c>
      <c r="D228" s="22">
        <v>2167.3000000000002</v>
      </c>
      <c r="E228" s="22">
        <v>2091.1999999999998</v>
      </c>
    </row>
    <row r="229" spans="1:5" x14ac:dyDescent="0.25">
      <c r="A229" s="9" t="s">
        <v>202</v>
      </c>
      <c r="B229" s="6" t="s">
        <v>99</v>
      </c>
      <c r="C229" s="4"/>
      <c r="D229" s="22">
        <f>D230+D232</f>
        <v>1438.3</v>
      </c>
      <c r="E229" s="22">
        <f>E230+E232</f>
        <v>1350.5</v>
      </c>
    </row>
    <row r="230" spans="1:5" ht="63" x14ac:dyDescent="0.25">
      <c r="A230" s="9" t="s">
        <v>32</v>
      </c>
      <c r="B230" s="6" t="s">
        <v>99</v>
      </c>
      <c r="C230" s="4">
        <v>100</v>
      </c>
      <c r="D230" s="22">
        <f>D231</f>
        <v>1430.3</v>
      </c>
      <c r="E230" s="22">
        <f>E231</f>
        <v>1343.5</v>
      </c>
    </row>
    <row r="231" spans="1:5" ht="31.5" x14ac:dyDescent="0.25">
      <c r="A231" s="9" t="s">
        <v>33</v>
      </c>
      <c r="B231" s="6" t="s">
        <v>99</v>
      </c>
      <c r="C231" s="4">
        <v>120</v>
      </c>
      <c r="D231" s="22">
        <f>1438.3-8</f>
        <v>1430.3</v>
      </c>
      <c r="E231" s="22">
        <f>1350.5-7</f>
        <v>1343.5</v>
      </c>
    </row>
    <row r="232" spans="1:5" ht="31.5" x14ac:dyDescent="0.25">
      <c r="A232" s="9" t="s">
        <v>94</v>
      </c>
      <c r="B232" s="6" t="s">
        <v>99</v>
      </c>
      <c r="C232" s="4">
        <v>200</v>
      </c>
      <c r="D232" s="22">
        <f>D233</f>
        <v>8</v>
      </c>
      <c r="E232" s="22">
        <f>E233</f>
        <v>7</v>
      </c>
    </row>
    <row r="233" spans="1:5" ht="31.5" x14ac:dyDescent="0.25">
      <c r="A233" s="9" t="s">
        <v>34</v>
      </c>
      <c r="B233" s="6" t="s">
        <v>99</v>
      </c>
      <c r="C233" s="4">
        <v>240</v>
      </c>
      <c r="D233" s="22">
        <v>8</v>
      </c>
      <c r="E233" s="22">
        <v>7</v>
      </c>
    </row>
    <row r="234" spans="1:5" ht="31.5" x14ac:dyDescent="0.25">
      <c r="A234" s="9" t="s">
        <v>95</v>
      </c>
      <c r="B234" s="6" t="s">
        <v>69</v>
      </c>
      <c r="C234" s="4"/>
      <c r="D234" s="22">
        <f>D235+D237</f>
        <v>6.1000000000000005</v>
      </c>
      <c r="E234" s="22">
        <f>E235+E237</f>
        <v>6.1000000000000005</v>
      </c>
    </row>
    <row r="235" spans="1:5" ht="31.5" x14ac:dyDescent="0.25">
      <c r="A235" s="9" t="s">
        <v>94</v>
      </c>
      <c r="B235" s="6" t="s">
        <v>69</v>
      </c>
      <c r="C235" s="4">
        <v>200</v>
      </c>
      <c r="D235" s="22">
        <f>D236</f>
        <v>1.2</v>
      </c>
      <c r="E235" s="22">
        <f>E236</f>
        <v>1.2</v>
      </c>
    </row>
    <row r="236" spans="1:5" ht="31.5" x14ac:dyDescent="0.25">
      <c r="A236" s="9" t="s">
        <v>34</v>
      </c>
      <c r="B236" s="6" t="s">
        <v>69</v>
      </c>
      <c r="C236" s="4">
        <v>240</v>
      </c>
      <c r="D236" s="22">
        <v>1.2</v>
      </c>
      <c r="E236" s="22">
        <v>1.2</v>
      </c>
    </row>
    <row r="237" spans="1:5" x14ac:dyDescent="0.25">
      <c r="A237" s="9" t="s">
        <v>7</v>
      </c>
      <c r="B237" s="6" t="s">
        <v>69</v>
      </c>
      <c r="C237" s="4">
        <v>500</v>
      </c>
      <c r="D237" s="22">
        <f>D238</f>
        <v>4.9000000000000004</v>
      </c>
      <c r="E237" s="22">
        <f>E238</f>
        <v>4.9000000000000004</v>
      </c>
    </row>
    <row r="238" spans="1:5" x14ac:dyDescent="0.25">
      <c r="A238" s="9" t="s">
        <v>14</v>
      </c>
      <c r="B238" s="6" t="s">
        <v>69</v>
      </c>
      <c r="C238" s="4">
        <v>530</v>
      </c>
      <c r="D238" s="22">
        <v>4.9000000000000004</v>
      </c>
      <c r="E238" s="22">
        <v>4.9000000000000004</v>
      </c>
    </row>
    <row r="239" spans="1:5" ht="47.25" x14ac:dyDescent="0.25">
      <c r="A239" s="9" t="s">
        <v>205</v>
      </c>
      <c r="B239" s="6" t="s">
        <v>87</v>
      </c>
      <c r="C239" s="4"/>
      <c r="D239" s="22">
        <f>D240</f>
        <v>127.8</v>
      </c>
      <c r="E239" s="22">
        <f>E240</f>
        <v>125.6</v>
      </c>
    </row>
    <row r="240" spans="1:5" ht="63" x14ac:dyDescent="0.25">
      <c r="A240" s="9" t="s">
        <v>32</v>
      </c>
      <c r="B240" s="6" t="s">
        <v>87</v>
      </c>
      <c r="C240" s="4">
        <v>100</v>
      </c>
      <c r="D240" s="22">
        <f>D241</f>
        <v>127.8</v>
      </c>
      <c r="E240" s="22">
        <f>E241</f>
        <v>125.6</v>
      </c>
    </row>
    <row r="241" spans="1:5" ht="31.5" x14ac:dyDescent="0.25">
      <c r="A241" s="9" t="s">
        <v>33</v>
      </c>
      <c r="B241" s="6" t="s">
        <v>87</v>
      </c>
      <c r="C241" s="6" t="s">
        <v>82</v>
      </c>
      <c r="D241" s="22">
        <v>127.8</v>
      </c>
      <c r="E241" s="22">
        <v>125.6</v>
      </c>
    </row>
    <row r="242" spans="1:5" x14ac:dyDescent="0.25">
      <c r="A242" s="9" t="s">
        <v>12</v>
      </c>
      <c r="B242" s="6" t="s">
        <v>68</v>
      </c>
      <c r="C242" s="4"/>
      <c r="D242" s="22">
        <f>D243+D246</f>
        <v>138.5</v>
      </c>
      <c r="E242" s="22">
        <f>E243+E246</f>
        <v>138.5</v>
      </c>
    </row>
    <row r="243" spans="1:5" x14ac:dyDescent="0.25">
      <c r="A243" s="9" t="s">
        <v>26</v>
      </c>
      <c r="B243" s="6" t="s">
        <v>68</v>
      </c>
      <c r="C243" s="4">
        <v>300</v>
      </c>
      <c r="D243" s="22">
        <f>D244+D245</f>
        <v>88.5</v>
      </c>
      <c r="E243" s="22">
        <f>E244+E245</f>
        <v>88.5</v>
      </c>
    </row>
    <row r="244" spans="1:5" ht="31.5" x14ac:dyDescent="0.25">
      <c r="A244" s="9" t="s">
        <v>89</v>
      </c>
      <c r="B244" s="6" t="s">
        <v>68</v>
      </c>
      <c r="C244" s="4">
        <v>320</v>
      </c>
      <c r="D244" s="22">
        <v>34.5</v>
      </c>
      <c r="E244" s="22">
        <v>34.5</v>
      </c>
    </row>
    <row r="245" spans="1:5" x14ac:dyDescent="0.25">
      <c r="A245" s="9" t="s">
        <v>57</v>
      </c>
      <c r="B245" s="6" t="s">
        <v>68</v>
      </c>
      <c r="C245" s="4">
        <v>350</v>
      </c>
      <c r="D245" s="22">
        <v>54</v>
      </c>
      <c r="E245" s="22">
        <v>54</v>
      </c>
    </row>
    <row r="246" spans="1:5" x14ac:dyDescent="0.25">
      <c r="A246" s="9" t="s">
        <v>15</v>
      </c>
      <c r="B246" s="6" t="s">
        <v>68</v>
      </c>
      <c r="C246" s="4">
        <v>800</v>
      </c>
      <c r="D246" s="22">
        <f>D247</f>
        <v>50</v>
      </c>
      <c r="E246" s="22">
        <f>E247</f>
        <v>50</v>
      </c>
    </row>
    <row r="247" spans="1:5" x14ac:dyDescent="0.25">
      <c r="A247" s="9" t="s">
        <v>13</v>
      </c>
      <c r="B247" s="6" t="s">
        <v>68</v>
      </c>
      <c r="C247" s="4">
        <v>850</v>
      </c>
      <c r="D247" s="22">
        <v>50</v>
      </c>
      <c r="E247" s="22">
        <v>50</v>
      </c>
    </row>
    <row r="248" spans="1:5" x14ac:dyDescent="0.25">
      <c r="A248" s="9" t="s">
        <v>19</v>
      </c>
      <c r="B248" s="6" t="s">
        <v>74</v>
      </c>
      <c r="C248" s="4"/>
      <c r="D248" s="22">
        <f>D249</f>
        <v>3.6</v>
      </c>
      <c r="E248" s="22">
        <f>E249</f>
        <v>3.6</v>
      </c>
    </row>
    <row r="249" spans="1:5" x14ac:dyDescent="0.25">
      <c r="A249" s="9" t="s">
        <v>26</v>
      </c>
      <c r="B249" s="6" t="s">
        <v>74</v>
      </c>
      <c r="C249" s="4">
        <v>300</v>
      </c>
      <c r="D249" s="22">
        <f>D250</f>
        <v>3.6</v>
      </c>
      <c r="E249" s="22">
        <f>E250</f>
        <v>3.6</v>
      </c>
    </row>
    <row r="250" spans="1:5" x14ac:dyDescent="0.25">
      <c r="A250" s="9" t="s">
        <v>17</v>
      </c>
      <c r="B250" s="6" t="s">
        <v>74</v>
      </c>
      <c r="C250" s="4">
        <v>310</v>
      </c>
      <c r="D250" s="22">
        <v>3.6</v>
      </c>
      <c r="E250" s="22">
        <v>3.6</v>
      </c>
    </row>
    <row r="251" spans="1:5" ht="47.25" x14ac:dyDescent="0.25">
      <c r="A251" s="20" t="s">
        <v>208</v>
      </c>
      <c r="B251" s="4" t="s">
        <v>207</v>
      </c>
      <c r="C251" s="4"/>
      <c r="D251" s="22">
        <f>D252</f>
        <v>9000.5</v>
      </c>
      <c r="E251" s="22">
        <f>E252</f>
        <v>9000.5</v>
      </c>
    </row>
    <row r="252" spans="1:5" x14ac:dyDescent="0.25">
      <c r="A252" s="9" t="s">
        <v>15</v>
      </c>
      <c r="B252" s="4" t="s">
        <v>207</v>
      </c>
      <c r="C252" s="4">
        <v>800</v>
      </c>
      <c r="D252" s="22">
        <f>D253</f>
        <v>9000.5</v>
      </c>
      <c r="E252" s="22">
        <f>E253</f>
        <v>9000.5</v>
      </c>
    </row>
    <row r="253" spans="1:5" x14ac:dyDescent="0.25">
      <c r="A253" s="9" t="s">
        <v>85</v>
      </c>
      <c r="B253" s="4" t="s">
        <v>207</v>
      </c>
      <c r="C253" s="4">
        <v>870</v>
      </c>
      <c r="D253" s="22">
        <v>9000.5</v>
      </c>
      <c r="E253" s="22">
        <v>9000.5</v>
      </c>
    </row>
    <row r="254" spans="1:5" x14ac:dyDescent="0.25">
      <c r="A254" s="9" t="s">
        <v>53</v>
      </c>
      <c r="B254" s="6"/>
      <c r="C254" s="4"/>
      <c r="D254" s="22">
        <f>D198+D171+D167+D138+D126+D45+D38+D10+D194+D33</f>
        <v>1013913.2</v>
      </c>
      <c r="E254" s="22">
        <f>E198+E171+E167+E138+E126+E45+E38+E10+E194+E33</f>
        <v>987757.5</v>
      </c>
    </row>
    <row r="255" spans="1:5" x14ac:dyDescent="0.25">
      <c r="C255" s="2"/>
    </row>
    <row r="256" spans="1:5" x14ac:dyDescent="0.25">
      <c r="C256" s="2"/>
      <c r="D256" s="23"/>
    </row>
    <row r="257" spans="3:4" x14ac:dyDescent="0.25">
      <c r="C257" s="2"/>
      <c r="D257" s="23"/>
    </row>
    <row r="258" spans="3:4" x14ac:dyDescent="0.25">
      <c r="C258" s="2"/>
    </row>
    <row r="259" spans="3:4" x14ac:dyDescent="0.25">
      <c r="C259" s="2"/>
    </row>
    <row r="260" spans="3:4" x14ac:dyDescent="0.25">
      <c r="C260" s="2"/>
    </row>
    <row r="261" spans="3:4" x14ac:dyDescent="0.25">
      <c r="C261" s="2"/>
    </row>
    <row r="262" spans="3:4" x14ac:dyDescent="0.25">
      <c r="C262" s="2"/>
    </row>
    <row r="263" spans="3:4" x14ac:dyDescent="0.25">
      <c r="C263" s="2"/>
    </row>
    <row r="264" spans="3:4" x14ac:dyDescent="0.25">
      <c r="C264" s="2"/>
    </row>
    <row r="265" spans="3:4" x14ac:dyDescent="0.25">
      <c r="C265" s="2"/>
    </row>
    <row r="266" spans="3:4" x14ac:dyDescent="0.25">
      <c r="C266" s="2"/>
    </row>
    <row r="267" spans="3:4" x14ac:dyDescent="0.25">
      <c r="C267" s="2"/>
    </row>
    <row r="268" spans="3:4" x14ac:dyDescent="0.25">
      <c r="C268" s="2"/>
    </row>
    <row r="269" spans="3:4" x14ac:dyDescent="0.25">
      <c r="C269" s="2"/>
    </row>
    <row r="270" spans="3:4" x14ac:dyDescent="0.25">
      <c r="C270" s="2"/>
    </row>
    <row r="271" spans="3:4" x14ac:dyDescent="0.25">
      <c r="C271" s="2"/>
    </row>
    <row r="272" spans="3:4" x14ac:dyDescent="0.25">
      <c r="C272" s="2"/>
    </row>
    <row r="273" spans="3:3" x14ac:dyDescent="0.25">
      <c r="C273" s="2"/>
    </row>
    <row r="274" spans="3:3" x14ac:dyDescent="0.25">
      <c r="C274" s="2"/>
    </row>
  </sheetData>
  <mergeCells count="8">
    <mergeCell ref="B1:E1"/>
    <mergeCell ref="B3:D3"/>
    <mergeCell ref="A7:A8"/>
    <mergeCell ref="B7:B8"/>
    <mergeCell ref="C7:C8"/>
    <mergeCell ref="D7:E7"/>
    <mergeCell ref="A5:E5"/>
    <mergeCell ref="B2:E2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Совет</cp:lastModifiedBy>
  <cp:lastPrinted>2022-11-03T04:58:43Z</cp:lastPrinted>
  <dcterms:created xsi:type="dcterms:W3CDTF">2004-12-14T02:28:06Z</dcterms:created>
  <dcterms:modified xsi:type="dcterms:W3CDTF">2024-11-18T23:19:25Z</dcterms:modified>
</cp:coreProperties>
</file>